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norwe\Desktop\2024 Contracts\"/>
    </mc:Choice>
  </mc:AlternateContent>
  <xr:revisionPtr revIDLastSave="0" documentId="13_ncr:1_{84561CB0-14FE-4688-B711-EAF079A2E5D2}" xr6:coauthVersionLast="47" xr6:coauthVersionMax="47" xr10:uidLastSave="{00000000-0000-0000-0000-000000000000}"/>
  <bookViews>
    <workbookView xWindow="-120" yWindow="-120" windowWidth="29040" windowHeight="15720" xr2:uid="{00000000-000D-0000-FFFF-FFFF00000000}"/>
  </bookViews>
  <sheets>
    <sheet name="Contrac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J32" i="1"/>
  <c r="J70" i="1"/>
  <c r="J69" i="1"/>
  <c r="J71" i="1"/>
  <c r="J62" i="1"/>
  <c r="J48" i="1"/>
  <c r="J63" i="1"/>
  <c r="J61" i="1"/>
  <c r="J60" i="1"/>
  <c r="J59" i="1"/>
  <c r="J58" i="1"/>
  <c r="J49" i="1"/>
  <c r="J47" i="1"/>
  <c r="J20" i="1"/>
  <c r="J31" i="1"/>
  <c r="J30" i="1"/>
  <c r="J22" i="1"/>
  <c r="J21" i="1"/>
  <c r="E83" i="1" l="1"/>
  <c r="J51" i="1"/>
  <c r="J65" i="1"/>
  <c r="J66" i="1" s="1"/>
  <c r="J52" i="1" l="1"/>
  <c r="E82" i="1"/>
  <c r="F83" i="1" l="1"/>
  <c r="F82" i="1"/>
  <c r="F81" i="1"/>
  <c r="F79" i="1"/>
  <c r="J40" i="1"/>
  <c r="J34" i="1"/>
  <c r="E80" i="1" s="1"/>
  <c r="J36" i="1" l="1"/>
  <c r="J35" i="1"/>
  <c r="J41" i="1"/>
  <c r="E81" i="1" l="1"/>
  <c r="J37" i="1"/>
  <c r="J42" i="1"/>
  <c r="J23" i="1"/>
  <c r="J43" i="1" l="1"/>
  <c r="J24" i="1"/>
  <c r="E79" i="1" s="1"/>
  <c r="J86" i="1" s="1"/>
  <c r="J25" i="1" l="1"/>
  <c r="J87" i="1" l="1"/>
  <c r="J88" i="1" s="1"/>
  <c r="J90" i="1" s="1"/>
  <c r="J26" i="1"/>
</calcChain>
</file>

<file path=xl/sharedStrings.xml><?xml version="1.0" encoding="utf-8"?>
<sst xmlns="http://schemas.openxmlformats.org/spreadsheetml/2006/main" count="127" uniqueCount="87">
  <si>
    <t>Camp E-mail: norwesca@greatplainsumc.org</t>
  </si>
  <si>
    <t xml:space="preserve">Date Created: </t>
  </si>
  <si>
    <t>Cell/Fax Phone:</t>
  </si>
  <si>
    <t xml:space="preserve">Email Address: </t>
  </si>
  <si>
    <t xml:space="preserve">                                                                                                                                                                                              Camp Norwesca Retreat Center                                                                                                                     Great Plains United Methodist Church
</t>
  </si>
  <si>
    <t>Monday</t>
  </si>
  <si>
    <t>Tuesday</t>
  </si>
  <si>
    <t>Wednesday</t>
  </si>
  <si>
    <t>Thursday</t>
  </si>
  <si>
    <t>Friday</t>
  </si>
  <si>
    <t>Saturday</t>
  </si>
  <si>
    <t>Sunday</t>
  </si>
  <si>
    <t>Meal/Person</t>
  </si>
  <si>
    <t>Charges</t>
  </si>
  <si>
    <t>Breakfast</t>
  </si>
  <si>
    <t>Lunch</t>
  </si>
  <si>
    <t>Dinner</t>
  </si>
  <si>
    <t>Snack</t>
  </si>
  <si>
    <t>SUBTOTAL</t>
  </si>
  <si>
    <t>TOTAL</t>
  </si>
  <si>
    <t xml:space="preserve">Friday </t>
  </si>
  <si>
    <t>Person/Night</t>
  </si>
  <si>
    <t xml:space="preserve">TOTAL  </t>
  </si>
  <si>
    <r>
      <t xml:space="preserve">TENTS - </t>
    </r>
    <r>
      <rPr>
        <sz val="12"/>
        <color rgb="FFFF0000"/>
        <rFont val="Arial"/>
        <family val="2"/>
      </rPr>
      <t>(5.5% Sale Tax)</t>
    </r>
  </si>
  <si>
    <r>
      <t>Tent Rentals</t>
    </r>
    <r>
      <rPr>
        <sz val="12"/>
        <color theme="1"/>
        <rFont val="Arial Black"/>
        <family val="2"/>
      </rPr>
      <t xml:space="preserve"> -</t>
    </r>
    <r>
      <rPr>
        <sz val="11"/>
        <color theme="1"/>
        <rFont val="Arial Black"/>
        <family val="2"/>
      </rPr>
      <t xml:space="preserve"> </t>
    </r>
    <r>
      <rPr>
        <sz val="11"/>
        <color theme="1"/>
        <rFont val="Arial"/>
        <family val="2"/>
      </rPr>
      <t>6 or 8 tents available</t>
    </r>
  </si>
  <si>
    <t>Fee</t>
  </si>
  <si>
    <t xml:space="preserve">Dining Hall </t>
  </si>
  <si>
    <r>
      <t xml:space="preserve">FACILITIES - </t>
    </r>
    <r>
      <rPr>
        <sz val="12"/>
        <color rgb="FFFF0000"/>
        <rFont val="Arial Black"/>
        <family val="2"/>
      </rPr>
      <t xml:space="preserve">Not Taxable </t>
    </r>
  </si>
  <si>
    <t>LODGING, CABINS, AND TENTS</t>
  </si>
  <si>
    <t xml:space="preserve">MEALS     </t>
  </si>
  <si>
    <r>
      <t xml:space="preserve">ACTIVITES - </t>
    </r>
    <r>
      <rPr>
        <sz val="12"/>
        <color rgb="FFFF0000"/>
        <rFont val="Arial Black"/>
        <family val="2"/>
      </rPr>
      <t>(5.5% TAX)</t>
    </r>
  </si>
  <si>
    <t>FACILITIES</t>
  </si>
  <si>
    <t>FACILITIES FOR WEDDINGS</t>
  </si>
  <si>
    <t>EXCLUSIVE USE OF CAMP</t>
  </si>
  <si>
    <t xml:space="preserve">TOTAL </t>
  </si>
  <si>
    <t>SUMMARY OF SUBTOTALS</t>
  </si>
  <si>
    <t>MEALS</t>
  </si>
  <si>
    <t>LODGING</t>
  </si>
  <si>
    <t>TENTS</t>
  </si>
  <si>
    <t>ACTIVITIES</t>
  </si>
  <si>
    <t>SUBTOTAL FOR ALL CHARGES</t>
  </si>
  <si>
    <t>TOTAL TAX</t>
  </si>
  <si>
    <t>GRAND TOTAL</t>
  </si>
  <si>
    <t>79 Camp Norwesca Rd.                                                                                          Chadron, NE 69337</t>
  </si>
  <si>
    <r>
      <t xml:space="preserve">DEPOSIT                                                                                                                                       50%of the Total                                                                                           </t>
    </r>
    <r>
      <rPr>
        <sz val="12"/>
        <color theme="1"/>
        <rFont val="Arial"/>
        <family val="2"/>
      </rPr>
      <t xml:space="preserve"> Deposit due with signed contract to secure your dates (without prior arrangements)</t>
    </r>
    <r>
      <rPr>
        <b/>
        <sz val="12"/>
        <color theme="1"/>
        <rFont val="Arial Black"/>
        <family val="2"/>
      </rPr>
      <t xml:space="preserve">                                                                                             </t>
    </r>
  </si>
  <si>
    <t xml:space="preserve">Date(s) of Event: </t>
  </si>
  <si>
    <t xml:space="preserve">Created By: </t>
  </si>
  <si>
    <t xml:space="preserve">Arrival Time: </t>
  </si>
  <si>
    <t xml:space="preserve">Responsible Party: </t>
  </si>
  <si>
    <t xml:space="preserve">Billing Address: </t>
  </si>
  <si>
    <t xml:space="preserve">Phone: </t>
  </si>
  <si>
    <t>Name of Event:</t>
  </si>
  <si>
    <t xml:space="preserve"># People: </t>
  </si>
  <si>
    <r>
      <t xml:space="preserve">TOTAL TAX  - </t>
    </r>
    <r>
      <rPr>
        <b/>
        <sz val="12"/>
        <rFont val="Arial Black"/>
        <family val="2"/>
      </rPr>
      <t>(5.5 % Tax )</t>
    </r>
  </si>
  <si>
    <r>
      <rPr>
        <b/>
        <sz val="12"/>
        <color theme="1"/>
        <rFont val="Arial Black"/>
        <family val="2"/>
      </rPr>
      <t>Chapel use only</t>
    </r>
    <r>
      <rPr>
        <sz val="12"/>
        <color theme="1"/>
        <rFont val="Arial Black"/>
        <family val="2"/>
      </rPr>
      <t xml:space="preserve"> - </t>
    </r>
    <r>
      <rPr>
        <sz val="11"/>
        <color theme="1"/>
        <rFont val="Arial"/>
        <family val="2"/>
      </rPr>
      <t>includes setup time the day before and clean up the day after the wedding. Pre arrange set with director and clean up before noon the following day.</t>
    </r>
  </si>
  <si>
    <r>
      <t xml:space="preserve">TOTAL Tax </t>
    </r>
    <r>
      <rPr>
        <b/>
        <sz val="12"/>
        <rFont val="Arial Black"/>
        <family val="2"/>
      </rPr>
      <t>-</t>
    </r>
    <r>
      <rPr>
        <b/>
        <sz val="12"/>
        <rFont val="Arial"/>
        <family val="2"/>
      </rPr>
      <t xml:space="preserve"> </t>
    </r>
    <r>
      <rPr>
        <sz val="12"/>
        <rFont val="Arial"/>
        <family val="2"/>
      </rPr>
      <t>(5.5% Tax)</t>
    </r>
  </si>
  <si>
    <t xml:space="preserve">All user groups need to provide the exact amount of people attending event 2 weeks before their event takes place. Also remember we need to have a deposit to secure the dates of your event (Please read user group expectations).  </t>
  </si>
  <si>
    <t xml:space="preserve">If you are Tax Exempt with the State of Nebraska we will need a copy of your form 13 </t>
  </si>
  <si>
    <r>
      <t xml:space="preserve">Cost for any Damage and replacement of Facilities, Grounds, Program Equipment etc - </t>
    </r>
    <r>
      <rPr>
        <sz val="12"/>
        <color theme="1"/>
        <rFont val="Arial"/>
        <family val="2"/>
      </rPr>
      <t>this is determined by Camp Director</t>
    </r>
  </si>
  <si>
    <r>
      <rPr>
        <b/>
        <sz val="12"/>
        <color rgb="FFFF0000"/>
        <rFont val="Arial Black"/>
        <family val="2"/>
      </rPr>
      <t xml:space="preserve">SALES TAX - </t>
    </r>
    <r>
      <rPr>
        <b/>
        <sz val="12"/>
        <rFont val="Arial Black"/>
        <family val="2"/>
      </rPr>
      <t>(5.5%)</t>
    </r>
  </si>
  <si>
    <r>
      <rPr>
        <b/>
        <sz val="12"/>
        <color rgb="FFFF0000"/>
        <rFont val="Arial Black"/>
        <family val="2"/>
      </rPr>
      <t>NE LODGING TAX -</t>
    </r>
    <r>
      <rPr>
        <b/>
        <sz val="11"/>
        <color rgb="FFFF0000"/>
        <rFont val="Arial"/>
        <family val="2"/>
      </rPr>
      <t xml:space="preserve"> </t>
    </r>
    <r>
      <rPr>
        <b/>
        <sz val="11"/>
        <rFont val="Arial"/>
        <family val="2"/>
      </rPr>
      <t>(5% Tax)</t>
    </r>
  </si>
  <si>
    <t xml:space="preserve"> </t>
  </si>
  <si>
    <t>25 person maximum per hour</t>
  </si>
  <si>
    <t xml:space="preserve">Room/ Night      </t>
  </si>
  <si>
    <t>Retreat Conference Area with Kitchen</t>
  </si>
  <si>
    <t xml:space="preserve">Rec Room </t>
  </si>
  <si>
    <r>
      <rPr>
        <b/>
        <sz val="12"/>
        <color theme="1"/>
        <rFont val="Arial Black"/>
        <family val="2"/>
      </rPr>
      <t>Challenge Course</t>
    </r>
    <r>
      <rPr>
        <sz val="12"/>
        <color theme="1"/>
        <rFont val="Arial Black"/>
        <family val="2"/>
      </rPr>
      <t xml:space="preserve"> - </t>
    </r>
    <r>
      <rPr>
        <sz val="11"/>
        <color theme="1"/>
        <rFont val="Arial"/>
        <family val="2"/>
      </rPr>
      <t>$40/hour, Led by Camp Staff</t>
    </r>
  </si>
  <si>
    <r>
      <rPr>
        <b/>
        <sz val="12"/>
        <color theme="1"/>
        <rFont val="Arial Black"/>
        <family val="2"/>
      </rPr>
      <t xml:space="preserve">Outdoor Cooking </t>
    </r>
    <r>
      <rPr>
        <sz val="12"/>
        <color theme="1"/>
        <rFont val="Arial Black"/>
        <family val="2"/>
      </rPr>
      <t xml:space="preserve">- </t>
    </r>
    <r>
      <rPr>
        <sz val="11"/>
        <color theme="1"/>
        <rFont val="Arial"/>
        <family val="2"/>
      </rPr>
      <t xml:space="preserve">Enjoy a campfire cooked meal instead of being in the dining hall - same price as meals above. </t>
    </r>
  </si>
  <si>
    <r>
      <rPr>
        <b/>
        <sz val="12"/>
        <color theme="1"/>
        <rFont val="Arial Black"/>
        <family val="2"/>
      </rPr>
      <t>Super Slide</t>
    </r>
    <r>
      <rPr>
        <sz val="12"/>
        <color theme="1"/>
        <rFont val="Arial Black"/>
        <family val="2"/>
      </rPr>
      <t xml:space="preserve"> - </t>
    </r>
    <r>
      <rPr>
        <sz val="11"/>
        <color theme="1"/>
        <rFont val="Arial"/>
        <family val="2"/>
      </rPr>
      <t>$40/hour</t>
    </r>
    <r>
      <rPr>
        <sz val="12"/>
        <color theme="1"/>
        <rFont val="Arial Black"/>
        <family val="2"/>
      </rPr>
      <t xml:space="preserve"> Seasonal, Led by Camp Staff</t>
    </r>
  </si>
  <si>
    <r>
      <rPr>
        <b/>
        <sz val="12"/>
        <color theme="1"/>
        <rFont val="Arial Black"/>
        <family val="2"/>
      </rPr>
      <t>Archery Range</t>
    </r>
    <r>
      <rPr>
        <sz val="12"/>
        <color theme="1"/>
        <rFont val="Arial Black"/>
        <family val="2"/>
      </rPr>
      <t xml:space="preserve"> - </t>
    </r>
    <r>
      <rPr>
        <sz val="11"/>
        <color theme="1"/>
        <rFont val="Arial"/>
        <family val="2"/>
      </rPr>
      <t>$40/hour</t>
    </r>
    <r>
      <rPr>
        <sz val="12"/>
        <color theme="1"/>
        <rFont val="Arial Black"/>
        <family val="2"/>
      </rPr>
      <t xml:space="preserve"> Seasonal, Led by Camp Staff</t>
    </r>
  </si>
  <si>
    <t>Departure Time:</t>
  </si>
  <si>
    <r>
      <t xml:space="preserve">MEALS  -  </t>
    </r>
    <r>
      <rPr>
        <sz val="12"/>
        <color theme="1"/>
        <rFont val="Arial Black"/>
        <family val="2"/>
      </rPr>
      <t xml:space="preserve"> </t>
    </r>
    <r>
      <rPr>
        <sz val="12"/>
        <color rgb="FFFF0000"/>
        <rFont val="Arial Black"/>
        <family val="2"/>
      </rPr>
      <t xml:space="preserve">(5.5% Tax ) </t>
    </r>
    <r>
      <rPr>
        <sz val="12"/>
        <color theme="1"/>
        <rFont val="Arial Black"/>
        <family val="2"/>
      </rPr>
      <t xml:space="preserve">     </t>
    </r>
    <r>
      <rPr>
        <b/>
        <sz val="12"/>
        <color theme="1"/>
        <rFont val="Arial Black"/>
        <family val="2"/>
      </rPr>
      <t xml:space="preserve">                                                                                                                                                                                                                                      </t>
    </r>
    <r>
      <rPr>
        <sz val="10"/>
        <color theme="1"/>
        <rFont val="Arial"/>
        <family val="2"/>
      </rPr>
      <t xml:space="preserve">    </t>
    </r>
  </si>
  <si>
    <r>
      <t>Backyard &amp; Chapel Use-</t>
    </r>
    <r>
      <rPr>
        <sz val="12"/>
        <color theme="1"/>
        <rFont val="Arial Black"/>
        <family val="2"/>
      </rPr>
      <t>includes use of yard and recreational activites; tetherball,basketball, Gaga Ball and Volleyball Court</t>
    </r>
  </si>
  <si>
    <t xml:space="preserve">Camp Office: 308-432-3872                                                                                                                  </t>
  </si>
  <si>
    <r>
      <rPr>
        <b/>
        <sz val="12"/>
        <color theme="1"/>
        <rFont val="Arial Black"/>
        <family val="2"/>
      </rPr>
      <t>Exclusive Use of Camp-</t>
    </r>
    <r>
      <rPr>
        <sz val="11"/>
        <color theme="1"/>
        <rFont val="Arial Black"/>
        <family val="2"/>
      </rPr>
      <t>Includes a daily rate of use of entire lodge, cabins,  and use of backyard and Chapel area. Fee + applicable state and local taxes. Must pay extra for use of activites and  meals served by Norwesca Staff. Use of Commerical Kitchen is a seperate fee and can be discussed.</t>
    </r>
    <r>
      <rPr>
        <b/>
        <sz val="12"/>
        <color theme="1"/>
        <rFont val="Arial Black"/>
        <family val="2"/>
      </rPr>
      <t xml:space="preserve"> Inquire if interested. $1,500 for the first day, $1,000 for each additional day</t>
    </r>
  </si>
  <si>
    <r>
      <rPr>
        <b/>
        <sz val="12"/>
        <color theme="1"/>
        <rFont val="Arial Black"/>
        <family val="2"/>
      </rPr>
      <t xml:space="preserve">Wedding + Rehersal &amp; Reception - </t>
    </r>
    <r>
      <rPr>
        <sz val="11"/>
        <color theme="1"/>
        <rFont val="Arial"/>
        <family val="2"/>
      </rPr>
      <t>includes the use of the chapel, dining hall, use of commerical kitchen; use of serving equipment, ice machine, dishwasher and one staff person.</t>
    </r>
  </si>
  <si>
    <r>
      <t xml:space="preserve">Pet Fee- </t>
    </r>
    <r>
      <rPr>
        <sz val="12"/>
        <color theme="1"/>
        <rFont val="Arial Black"/>
        <family val="2"/>
      </rPr>
      <t>A pet fee is a one-time, non-refundable fee for wear and tear and property damage.</t>
    </r>
    <r>
      <rPr>
        <b/>
        <sz val="12"/>
        <color theme="1"/>
        <rFont val="Arial Black"/>
        <family val="2"/>
      </rPr>
      <t xml:space="preserve"> Per pet.</t>
    </r>
  </si>
  <si>
    <r>
      <rPr>
        <b/>
        <sz val="12"/>
        <color theme="1"/>
        <rFont val="Arial Black"/>
        <family val="2"/>
      </rPr>
      <t>Wedding + Rehersal OR Reception</t>
    </r>
    <r>
      <rPr>
        <sz val="12"/>
        <color theme="1"/>
        <rFont val="Arial Black"/>
        <family val="2"/>
      </rPr>
      <t xml:space="preserve"> - </t>
    </r>
    <r>
      <rPr>
        <sz val="11"/>
        <color theme="1"/>
        <rFont val="Arial"/>
        <family val="2"/>
      </rPr>
      <t>includes the use of the chapel, dining hall, use of commerical kitchen (serving only); use of serving equipment, ice machine, dishwasher and one staff person.</t>
    </r>
  </si>
  <si>
    <r>
      <rPr>
        <b/>
        <sz val="12"/>
        <color theme="1"/>
        <rFont val="Arial Black"/>
        <family val="2"/>
      </rPr>
      <t>LODGING AND CABINS -</t>
    </r>
    <r>
      <rPr>
        <b/>
        <sz val="10"/>
        <color theme="1"/>
        <rFont val="Arial Rounded MT Bold"/>
        <family val="2"/>
      </rPr>
      <t xml:space="preserve"> </t>
    </r>
    <r>
      <rPr>
        <sz val="10"/>
        <color rgb="FFFF0000"/>
        <rFont val="Arial"/>
        <family val="2"/>
      </rPr>
      <t xml:space="preserve">(NE Sales Tax is 5.5% and then NE charges a lodging tax of  5% = 10.5%)            </t>
    </r>
    <r>
      <rPr>
        <sz val="11"/>
        <color rgb="FFFF0000"/>
        <rFont val="Arial"/>
        <family val="2"/>
      </rPr>
      <t xml:space="preserve">                 </t>
    </r>
    <r>
      <rPr>
        <b/>
        <sz val="12"/>
        <color rgb="FFFF0000"/>
        <rFont val="Arial Rounded MT Bold"/>
        <family val="2"/>
      </rPr>
      <t xml:space="preserve">                                                                                                                                                                                 </t>
    </r>
    <r>
      <rPr>
        <b/>
        <sz val="12"/>
        <rFont val="Arial Rounded MT Bold"/>
        <family val="2"/>
      </rPr>
      <t xml:space="preserve"> </t>
    </r>
    <r>
      <rPr>
        <sz val="11"/>
        <rFont val="Calibri"/>
        <family val="2"/>
      </rPr>
      <t>Lodging- hotel style rooms include bedding and linens.                                                                                                                                Cabins- There are  five cabins that sleep 10 per cabin.                                                                                                                                                                      There is also showerhouse nearby.</t>
    </r>
  </si>
  <si>
    <t>Lodge Room-Per Room</t>
  </si>
  <si>
    <r>
      <t xml:space="preserve">Classic Cabins  </t>
    </r>
    <r>
      <rPr>
        <sz val="12"/>
        <color theme="1"/>
        <rFont val="Arial Black"/>
        <family val="2"/>
      </rPr>
      <t xml:space="preserve">- </t>
    </r>
    <r>
      <rPr>
        <sz val="11"/>
        <color theme="1"/>
        <rFont val="Arial"/>
        <family val="2"/>
      </rPr>
      <t>older cabins with no bathroom</t>
    </r>
    <r>
      <rPr>
        <b/>
        <sz val="12"/>
        <color theme="1"/>
        <rFont val="Arial Black"/>
        <family val="2"/>
      </rPr>
      <t>- 3 classic cabins- per cabin</t>
    </r>
  </si>
  <si>
    <r>
      <t xml:space="preserve">Commerical Kitchen- </t>
    </r>
    <r>
      <rPr>
        <sz val="12"/>
        <color theme="1"/>
        <rFont val="Arial Black"/>
        <family val="2"/>
      </rPr>
      <t>must be discussed ahead of time before rental. Must be accompanied by 1 Camp Norwesca Staff</t>
    </r>
    <r>
      <rPr>
        <b/>
        <sz val="12"/>
        <color theme="1"/>
        <rFont val="Arial Black"/>
        <family val="2"/>
      </rPr>
      <t xml:space="preserve">- </t>
    </r>
    <r>
      <rPr>
        <sz val="12"/>
        <color theme="1"/>
        <rFont val="Arial Black"/>
        <family val="2"/>
      </rPr>
      <t>$15/hour</t>
    </r>
  </si>
  <si>
    <t>2024 Event Contract</t>
  </si>
  <si>
    <r>
      <t xml:space="preserve">MetCalf Cabins -  </t>
    </r>
    <r>
      <rPr>
        <sz val="12"/>
        <color theme="1"/>
        <rFont val="Calibri Light"/>
        <family val="2"/>
        <scheme val="major"/>
      </rPr>
      <t>cabins with toilet and sink.</t>
    </r>
    <r>
      <rPr>
        <b/>
        <sz val="12"/>
        <color theme="1"/>
        <rFont val="Arial Black"/>
        <family val="2"/>
      </rPr>
      <t xml:space="preserve"> 2 New Cabins- per cabin</t>
    </r>
  </si>
  <si>
    <t>How did you hear about us?</t>
  </si>
  <si>
    <t>Use of Retreat Center and Rec Room and dining hall</t>
  </si>
  <si>
    <r>
      <t xml:space="preserve">Dorm- </t>
    </r>
    <r>
      <rPr>
        <sz val="12"/>
        <color theme="1"/>
        <rFont val="Arial Black"/>
        <family val="2"/>
      </rPr>
      <t>2 bedrooms, 1 bunk bed per room. 1 bathroom with shower. Small kitchen.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</si>
</sst>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409]* #,##0.00_);_([$$-409]* \(#,##0.00\);_([$$-409]* &quot;-&quot;??_);_(@_)"/>
  </numFmts>
  <fonts count="52" x14ac:knownFonts="1">
    <font>
      <sz val="11"/>
      <color theme="1"/>
      <name val="Calibri"/>
      <family val="2"/>
      <scheme val="minor"/>
    </font>
    <font>
      <b/>
      <sz val="12"/>
      <name val="Arial Black"/>
      <family val="2"/>
    </font>
    <font>
      <b/>
      <sz val="14"/>
      <color rgb="FFFF0000"/>
      <name val="Arial Black"/>
      <family val="2"/>
    </font>
    <font>
      <b/>
      <sz val="12"/>
      <color rgb="FF0000CC"/>
      <name val="Arial Black"/>
      <family val="2"/>
    </font>
    <font>
      <b/>
      <sz val="12"/>
      <color rgb="FFFF0000"/>
      <name val="Arial Black"/>
      <family val="2"/>
    </font>
    <font>
      <b/>
      <sz val="11"/>
      <color theme="1"/>
      <name val="Calibri"/>
      <family val="2"/>
      <scheme val="minor"/>
    </font>
    <font>
      <b/>
      <sz val="12"/>
      <color theme="1"/>
      <name val="Arial Rounded MT Bold"/>
      <family val="2"/>
    </font>
    <font>
      <b/>
      <sz val="10"/>
      <color theme="1"/>
      <name val="Arial Rounded MT Bold"/>
      <family val="2"/>
    </font>
    <font>
      <b/>
      <sz val="12"/>
      <color theme="1"/>
      <name val="Arial"/>
      <family val="2"/>
    </font>
    <font>
      <sz val="12"/>
      <color theme="1"/>
      <name val="Arial"/>
      <family val="2"/>
    </font>
    <font>
      <b/>
      <sz val="12"/>
      <color theme="1"/>
      <name val="Arial Black"/>
      <family val="2"/>
    </font>
    <font>
      <sz val="12"/>
      <color theme="1"/>
      <name val="Arial Black"/>
      <family val="2"/>
    </font>
    <font>
      <sz val="36"/>
      <color theme="1"/>
      <name val="Arial Black"/>
      <family val="2"/>
    </font>
    <font>
      <b/>
      <sz val="14"/>
      <name val="Arial Black"/>
      <family val="2"/>
    </font>
    <font>
      <sz val="11"/>
      <color theme="1"/>
      <name val="Arial Black"/>
      <family val="2"/>
    </font>
    <font>
      <sz val="12"/>
      <color theme="1"/>
      <name val="Calibri"/>
      <family val="2"/>
      <scheme val="minor"/>
    </font>
    <font>
      <b/>
      <sz val="12"/>
      <color rgb="FFFF0000"/>
      <name val="Arial Rounded MT Bold"/>
      <family val="2"/>
    </font>
    <font>
      <b/>
      <sz val="12"/>
      <name val="Arial Rounded MT Bold"/>
      <family val="2"/>
    </font>
    <font>
      <sz val="12"/>
      <color rgb="FFFF0000"/>
      <name val="Arial"/>
      <family val="2"/>
    </font>
    <font>
      <b/>
      <sz val="12"/>
      <name val="Arial"/>
      <family val="2"/>
    </font>
    <font>
      <sz val="12"/>
      <color rgb="FFFF0000"/>
      <name val="Arial Black"/>
      <family val="2"/>
    </font>
    <font>
      <sz val="10"/>
      <color theme="1"/>
      <name val="Arial"/>
      <family val="2"/>
    </font>
    <font>
      <sz val="14"/>
      <color theme="1"/>
      <name val="Arial Black"/>
      <family val="2"/>
    </font>
    <font>
      <sz val="11"/>
      <color rgb="FFFF0000"/>
      <name val="Arial"/>
      <family val="2"/>
    </font>
    <font>
      <sz val="10"/>
      <color rgb="FFFF0000"/>
      <name val="Arial"/>
      <family val="2"/>
    </font>
    <font>
      <sz val="11"/>
      <color theme="1"/>
      <name val="Arial"/>
      <family val="2"/>
    </font>
    <font>
      <b/>
      <sz val="11"/>
      <color rgb="FFFF0000"/>
      <name val="Arial"/>
      <family val="2"/>
    </font>
    <font>
      <b/>
      <sz val="11"/>
      <name val="Arial"/>
      <family val="2"/>
    </font>
    <font>
      <b/>
      <sz val="22"/>
      <color theme="1"/>
      <name val="Arial Black"/>
      <family val="2"/>
    </font>
    <font>
      <sz val="22"/>
      <color theme="1"/>
      <name val="Arial"/>
      <family val="2"/>
    </font>
    <font>
      <sz val="20"/>
      <color theme="1"/>
      <name val="Arial Black"/>
      <family val="2"/>
    </font>
    <font>
      <b/>
      <sz val="22"/>
      <color theme="1"/>
      <name val="Arial"/>
      <family val="2"/>
    </font>
    <font>
      <b/>
      <sz val="28"/>
      <color theme="1"/>
      <name val="Arial"/>
      <family val="2"/>
    </font>
    <font>
      <sz val="28"/>
      <color theme="1"/>
      <name val="Arial"/>
      <family val="2"/>
    </font>
    <font>
      <b/>
      <sz val="18"/>
      <color theme="1"/>
      <name val="Arial Black"/>
      <family val="2"/>
    </font>
    <font>
      <b/>
      <sz val="20"/>
      <color theme="1"/>
      <name val="Arial Black"/>
      <family val="2"/>
    </font>
    <font>
      <b/>
      <sz val="20"/>
      <color theme="1"/>
      <name val="Arial"/>
      <family val="2"/>
    </font>
    <font>
      <b/>
      <sz val="20"/>
      <color theme="1"/>
      <name val="Calibri"/>
      <family val="2"/>
      <scheme val="minor"/>
    </font>
    <font>
      <b/>
      <sz val="20"/>
      <name val="Arial Black"/>
      <family val="2"/>
    </font>
    <font>
      <b/>
      <sz val="14"/>
      <color indexed="10"/>
      <name val="Arial Black"/>
      <family val="2"/>
    </font>
    <font>
      <b/>
      <sz val="14"/>
      <color rgb="FF0000CC"/>
      <name val="Arial Black"/>
      <family val="2"/>
    </font>
    <font>
      <sz val="12"/>
      <name val="Arial"/>
      <family val="2"/>
    </font>
    <font>
      <b/>
      <sz val="14"/>
      <color theme="1"/>
      <name val="Arial Black"/>
      <family val="2"/>
    </font>
    <font>
      <u/>
      <sz val="11"/>
      <color theme="10"/>
      <name val="Calibri"/>
      <family val="2"/>
      <scheme val="minor"/>
    </font>
    <font>
      <sz val="16"/>
      <color theme="1"/>
      <name val="Arial Black"/>
      <family val="2"/>
    </font>
    <font>
      <sz val="24"/>
      <color theme="1"/>
      <name val="Arial Black"/>
      <family val="2"/>
    </font>
    <font>
      <sz val="12"/>
      <color theme="1"/>
      <name val="Calibri Light"/>
      <family val="2"/>
      <scheme val="major"/>
    </font>
    <font>
      <sz val="11"/>
      <color theme="1"/>
      <name val="Calibri"/>
      <family val="2"/>
      <scheme val="minor"/>
    </font>
    <font>
      <b/>
      <sz val="18"/>
      <color theme="1"/>
      <name val="Calibri"/>
      <family val="2"/>
      <scheme val="minor"/>
    </font>
    <font>
      <sz val="14"/>
      <color theme="1"/>
      <name val="Times New Roman"/>
      <family val="1"/>
    </font>
    <font>
      <sz val="11"/>
      <name val="Calibri"/>
      <family val="2"/>
    </font>
    <font>
      <b/>
      <sz val="20"/>
      <color rgb="FFFF0000"/>
      <name val="Calibri"/>
      <family val="2"/>
      <scheme val="minor"/>
    </font>
  </fonts>
  <fills count="15">
    <fill>
      <patternFill patternType="none"/>
    </fill>
    <fill>
      <patternFill patternType="gray125"/>
    </fill>
    <fill>
      <patternFill patternType="solid">
        <fgColor rgb="FF66CCFF"/>
        <bgColor indexed="64"/>
      </patternFill>
    </fill>
    <fill>
      <patternFill patternType="solid">
        <fgColor rgb="FF3399FF"/>
        <bgColor indexed="64"/>
      </patternFill>
    </fill>
    <fill>
      <patternFill patternType="solid">
        <fgColor rgb="FF0066FF"/>
        <bgColor indexed="64"/>
      </patternFill>
    </fill>
    <fill>
      <patternFill patternType="solid">
        <fgColor rgb="FF000099"/>
        <bgColor indexed="64"/>
      </patternFill>
    </fill>
    <fill>
      <patternFill patternType="solid">
        <fgColor rgb="FF006600"/>
        <bgColor indexed="64"/>
      </patternFill>
    </fill>
    <fill>
      <patternFill patternType="solid">
        <fgColor rgb="FF008000"/>
        <bgColor indexed="64"/>
      </patternFill>
    </fill>
    <fill>
      <patternFill patternType="solid">
        <fgColor rgb="FF009900"/>
        <bgColor indexed="64"/>
      </patternFill>
    </fill>
    <fill>
      <patternFill patternType="solid">
        <fgColor rgb="FF33CC33"/>
        <bgColor indexed="64"/>
      </patternFill>
    </fill>
    <fill>
      <patternFill patternType="solid">
        <fgColor rgb="FFA50021"/>
        <bgColor indexed="64"/>
      </patternFill>
    </fill>
    <fill>
      <patternFill patternType="solid">
        <fgColor rgb="FFCC0000"/>
        <bgColor indexed="64"/>
      </patternFill>
    </fill>
    <fill>
      <patternFill patternType="solid">
        <fgColor rgb="FFFF0000"/>
        <bgColor indexed="64"/>
      </patternFill>
    </fill>
    <fill>
      <patternFill patternType="solid">
        <fgColor rgb="FFCCFFFF"/>
        <bgColor indexed="64"/>
      </patternFill>
    </fill>
    <fill>
      <patternFill patternType="solid">
        <fgColor theme="0"/>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medium">
        <color auto="1"/>
      </top>
      <bottom/>
      <diagonal/>
    </border>
  </borders>
  <cellStyleXfs count="3">
    <xf numFmtId="0" fontId="0" fillId="0" borderId="0"/>
    <xf numFmtId="0" fontId="43" fillId="0" borderId="0" applyNumberFormat="0" applyFill="0" applyBorder="0" applyAlignment="0" applyProtection="0"/>
    <xf numFmtId="44" fontId="47" fillId="0" borderId="0" applyFont="0" applyFill="0" applyBorder="0" applyAlignment="0" applyProtection="0"/>
  </cellStyleXfs>
  <cellXfs count="190">
    <xf numFmtId="0" fontId="0" fillId="0" borderId="0" xfId="0"/>
    <xf numFmtId="0" fontId="10" fillId="0" borderId="4" xfId="0" applyFont="1" applyBorder="1" applyAlignment="1">
      <alignment horizontal="left" vertical="top"/>
    </xf>
    <xf numFmtId="0" fontId="11" fillId="0" borderId="2" xfId="0" applyFont="1" applyBorder="1"/>
    <xf numFmtId="0" fontId="12" fillId="0" borderId="2" xfId="0" applyFont="1" applyBorder="1"/>
    <xf numFmtId="0" fontId="12" fillId="0" borderId="3" xfId="0" applyFont="1" applyBorder="1"/>
    <xf numFmtId="0" fontId="10" fillId="0" borderId="4" xfId="0" applyFont="1" applyBorder="1" applyAlignment="1">
      <alignment vertical="top"/>
    </xf>
    <xf numFmtId="0" fontId="11" fillId="0" borderId="1" xfId="0" applyFont="1" applyBorder="1"/>
    <xf numFmtId="0" fontId="5" fillId="2" borderId="7" xfId="0" applyFont="1" applyFill="1" applyBorder="1" applyAlignment="1">
      <alignment horizontal="left" vertical="top"/>
    </xf>
    <xf numFmtId="0" fontId="0" fillId="2" borderId="0" xfId="0" applyFill="1"/>
    <xf numFmtId="0" fontId="0" fillId="2" borderId="12" xfId="0" applyFill="1" applyBorder="1"/>
    <xf numFmtId="0" fontId="14" fillId="3" borderId="1" xfId="0" applyFont="1" applyFill="1" applyBorder="1"/>
    <xf numFmtId="0" fontId="0" fillId="3" borderId="2" xfId="0" applyFill="1" applyBorder="1"/>
    <xf numFmtId="0" fontId="0" fillId="3" borderId="3" xfId="0" applyFill="1" applyBorder="1"/>
    <xf numFmtId="0" fontId="15" fillId="0" borderId="0" xfId="0" applyFont="1"/>
    <xf numFmtId="0" fontId="6" fillId="0" borderId="4" xfId="0" applyFont="1" applyBorder="1" applyAlignment="1">
      <alignment horizontal="left" vertical="top" wrapText="1"/>
    </xf>
    <xf numFmtId="0" fontId="10" fillId="0" borderId="4" xfId="0" applyFont="1" applyBorder="1"/>
    <xf numFmtId="44" fontId="10" fillId="0" borderId="4" xfId="0" applyNumberFormat="1" applyFont="1" applyBorder="1"/>
    <xf numFmtId="0" fontId="8" fillId="0" borderId="4" xfId="0" applyFont="1" applyBorder="1"/>
    <xf numFmtId="0" fontId="10" fillId="0" borderId="4" xfId="0" applyFont="1" applyBorder="1" applyAlignment="1">
      <alignment horizontal="left" vertical="top" wrapText="1"/>
    </xf>
    <xf numFmtId="0" fontId="10" fillId="0" borderId="4" xfId="0" applyFont="1" applyBorder="1" applyAlignment="1">
      <alignment horizontal="left" vertical="center"/>
    </xf>
    <xf numFmtId="0" fontId="10" fillId="0" borderId="4" xfId="0" applyFont="1" applyBorder="1" applyAlignment="1">
      <alignment horizontal="left" vertical="center" wrapText="1"/>
    </xf>
    <xf numFmtId="0" fontId="4" fillId="0" borderId="4" xfId="0" applyFont="1" applyBorder="1" applyAlignment="1">
      <alignment horizontal="left" vertical="center"/>
    </xf>
    <xf numFmtId="0" fontId="10" fillId="0" borderId="7" xfId="0" applyFont="1" applyBorder="1"/>
    <xf numFmtId="0" fontId="11" fillId="4" borderId="1" xfId="0" applyFont="1" applyFill="1" applyBorder="1"/>
    <xf numFmtId="0" fontId="15" fillId="4" borderId="2" xfId="0" applyFont="1" applyFill="1" applyBorder="1"/>
    <xf numFmtId="0" fontId="15" fillId="4" borderId="3" xfId="0" applyFont="1" applyFill="1" applyBorder="1"/>
    <xf numFmtId="0" fontId="10" fillId="0" borderId="7" xfId="0" applyFont="1" applyBorder="1" applyAlignment="1">
      <alignment horizontal="left" vertical="top"/>
    </xf>
    <xf numFmtId="44" fontId="11" fillId="0" borderId="4" xfId="0" applyNumberFormat="1" applyFont="1" applyBorder="1"/>
    <xf numFmtId="0" fontId="11" fillId="0" borderId="4" xfId="0" applyFont="1" applyBorder="1" applyAlignment="1">
      <alignment horizontal="left" vertical="center" wrapText="1"/>
    </xf>
    <xf numFmtId="0" fontId="11" fillId="0" borderId="4" xfId="0" applyFont="1" applyBorder="1" applyAlignment="1">
      <alignment horizontal="left" vertical="top" wrapText="1"/>
    </xf>
    <xf numFmtId="0" fontId="25" fillId="0" borderId="0" xfId="0" applyFont="1"/>
    <xf numFmtId="0" fontId="25" fillId="5" borderId="7" xfId="0" applyFont="1" applyFill="1" applyBorder="1"/>
    <xf numFmtId="0" fontId="25" fillId="5" borderId="0" xfId="0" applyFont="1" applyFill="1"/>
    <xf numFmtId="0" fontId="25" fillId="5" borderId="12" xfId="0" applyFont="1" applyFill="1" applyBorder="1"/>
    <xf numFmtId="0" fontId="10" fillId="0" borderId="2" xfId="0" applyFont="1" applyBorder="1"/>
    <xf numFmtId="44" fontId="11" fillId="0" borderId="3" xfId="0" applyNumberFormat="1" applyFont="1" applyBorder="1"/>
    <xf numFmtId="0" fontId="11" fillId="0" borderId="3" xfId="0" applyFont="1" applyBorder="1"/>
    <xf numFmtId="0" fontId="10" fillId="0" borderId="1" xfId="0" applyFont="1" applyBorder="1"/>
    <xf numFmtId="0" fontId="22" fillId="6" borderId="4" xfId="0" applyFont="1" applyFill="1" applyBorder="1" applyAlignment="1">
      <alignment horizontal="left" vertical="center" wrapText="1"/>
    </xf>
    <xf numFmtId="0" fontId="31" fillId="6" borderId="4" xfId="0" applyFont="1" applyFill="1" applyBorder="1"/>
    <xf numFmtId="44" fontId="29" fillId="6" borderId="4" xfId="0" applyNumberFormat="1" applyFont="1" applyFill="1" applyBorder="1"/>
    <xf numFmtId="0" fontId="14" fillId="7" borderId="1" xfId="0" applyFont="1" applyFill="1" applyBorder="1" applyAlignment="1">
      <alignment horizontal="left" vertical="center" wrapText="1"/>
    </xf>
    <xf numFmtId="0" fontId="31" fillId="7" borderId="2" xfId="0" applyFont="1" applyFill="1" applyBorder="1"/>
    <xf numFmtId="44" fontId="29" fillId="7" borderId="2" xfId="0" applyNumberFormat="1" applyFont="1" applyFill="1" applyBorder="1"/>
    <xf numFmtId="44" fontId="29" fillId="7" borderId="3" xfId="0" applyNumberFormat="1" applyFont="1" applyFill="1" applyBorder="1"/>
    <xf numFmtId="0" fontId="14" fillId="8" borderId="1" xfId="0" applyFont="1" applyFill="1" applyBorder="1" applyAlignment="1">
      <alignment wrapText="1"/>
    </xf>
    <xf numFmtId="0" fontId="32" fillId="8" borderId="2" xfId="0" applyFont="1" applyFill="1" applyBorder="1"/>
    <xf numFmtId="44" fontId="33" fillId="8" borderId="2" xfId="0" applyNumberFormat="1" applyFont="1" applyFill="1" applyBorder="1"/>
    <xf numFmtId="44" fontId="33" fillId="8" borderId="3" xfId="0" applyNumberFormat="1" applyFont="1" applyFill="1" applyBorder="1"/>
    <xf numFmtId="0" fontId="11" fillId="0" borderId="7" xfId="0" applyFont="1" applyBorder="1" applyAlignment="1">
      <alignment horizontal="center" vertical="center"/>
    </xf>
    <xf numFmtId="0" fontId="14" fillId="9" borderId="1" xfId="0" applyFont="1" applyFill="1" applyBorder="1" applyAlignment="1">
      <alignment wrapText="1"/>
    </xf>
    <xf numFmtId="0" fontId="32" fillId="9" borderId="2" xfId="0" applyFont="1" applyFill="1" applyBorder="1"/>
    <xf numFmtId="44" fontId="33" fillId="9" borderId="2" xfId="0" applyNumberFormat="1" applyFont="1" applyFill="1" applyBorder="1"/>
    <xf numFmtId="44" fontId="33" fillId="9" borderId="3" xfId="0" applyNumberFormat="1" applyFont="1" applyFill="1" applyBorder="1"/>
    <xf numFmtId="0" fontId="11" fillId="0" borderId="4" xfId="0" applyFont="1" applyBorder="1" applyAlignment="1">
      <alignment vertical="top" wrapText="1"/>
    </xf>
    <xf numFmtId="0" fontId="36" fillId="0" borderId="0" xfId="0" applyFont="1"/>
    <xf numFmtId="0" fontId="37" fillId="0" borderId="0" xfId="0" applyFont="1"/>
    <xf numFmtId="0" fontId="22" fillId="10" borderId="8" xfId="0" applyFont="1" applyFill="1" applyBorder="1" applyAlignment="1">
      <alignment wrapText="1"/>
    </xf>
    <xf numFmtId="0" fontId="31" fillId="10" borderId="9" xfId="0" applyFont="1" applyFill="1" applyBorder="1"/>
    <xf numFmtId="0" fontId="10" fillId="0" borderId="4" xfId="0" applyFont="1" applyBorder="1" applyAlignment="1">
      <alignment horizontal="center" vertical="center" wrapText="1"/>
    </xf>
    <xf numFmtId="44" fontId="29" fillId="10" borderId="9" xfId="0" applyNumberFormat="1" applyFont="1" applyFill="1" applyBorder="1"/>
    <xf numFmtId="44" fontId="29" fillId="10" borderId="10" xfId="0" applyNumberFormat="1" applyFont="1" applyFill="1" applyBorder="1"/>
    <xf numFmtId="0" fontId="28" fillId="11" borderId="1" xfId="0" applyFont="1" applyFill="1" applyBorder="1" applyAlignment="1">
      <alignment horizontal="center" vertical="center" wrapText="1"/>
    </xf>
    <xf numFmtId="0" fontId="31" fillId="11" borderId="2" xfId="0" applyFont="1" applyFill="1" applyBorder="1"/>
    <xf numFmtId="44" fontId="29" fillId="11" borderId="2" xfId="0" applyNumberFormat="1" applyFont="1" applyFill="1" applyBorder="1"/>
    <xf numFmtId="44" fontId="29" fillId="11" borderId="3" xfId="0" applyNumberFormat="1" applyFont="1" applyFill="1" applyBorder="1"/>
    <xf numFmtId="44" fontId="9" fillId="0" borderId="4" xfId="0" applyNumberFormat="1" applyFont="1" applyBorder="1"/>
    <xf numFmtId="0" fontId="20" fillId="0" borderId="4" xfId="0" applyFont="1" applyBorder="1" applyAlignment="1">
      <alignment horizontal="center" vertical="center"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16" xfId="0" applyFont="1" applyBorder="1" applyAlignment="1">
      <alignment vertical="top" wrapText="1"/>
    </xf>
    <xf numFmtId="0" fontId="34" fillId="0" borderId="16" xfId="0" applyFont="1" applyBorder="1" applyAlignment="1">
      <alignment vertical="top" wrapText="1"/>
    </xf>
    <xf numFmtId="0" fontId="4" fillId="0" borderId="4" xfId="0" applyFont="1" applyBorder="1" applyAlignment="1">
      <alignment horizontal="left" vertical="center" wrapText="1"/>
    </xf>
    <xf numFmtId="0" fontId="10" fillId="0" borderId="1" xfId="0" applyFont="1" applyBorder="1" applyAlignment="1">
      <alignment vertical="top"/>
    </xf>
    <xf numFmtId="0" fontId="10" fillId="0" borderId="1" xfId="0" applyFont="1" applyBorder="1" applyAlignment="1">
      <alignment vertical="top" wrapText="1"/>
    </xf>
    <xf numFmtId="0" fontId="42" fillId="0" borderId="1" xfId="0" applyFont="1" applyBorder="1" applyAlignment="1">
      <alignment vertical="top"/>
    </xf>
    <xf numFmtId="0" fontId="11" fillId="14" borderId="2" xfId="0" applyFont="1" applyFill="1" applyBorder="1"/>
    <xf numFmtId="0" fontId="12" fillId="14" borderId="2" xfId="0" applyFont="1" applyFill="1" applyBorder="1"/>
    <xf numFmtId="0" fontId="12" fillId="14" borderId="3" xfId="0" applyFont="1" applyFill="1" applyBorder="1"/>
    <xf numFmtId="0" fontId="10" fillId="14" borderId="1" xfId="0" applyFont="1" applyFill="1" applyBorder="1" applyAlignment="1">
      <alignment vertical="top" wrapText="1"/>
    </xf>
    <xf numFmtId="0" fontId="11" fillId="14" borderId="2" xfId="0" applyFont="1" applyFill="1" applyBorder="1" applyAlignment="1">
      <alignment vertical="top"/>
    </xf>
    <xf numFmtId="0" fontId="11" fillId="14" borderId="3" xfId="0" applyFont="1" applyFill="1" applyBorder="1" applyAlignment="1">
      <alignment vertical="top"/>
    </xf>
    <xf numFmtId="0" fontId="14" fillId="14" borderId="2" xfId="0" applyFont="1" applyFill="1" applyBorder="1" applyAlignment="1">
      <alignment horizontal="center" wrapText="1"/>
    </xf>
    <xf numFmtId="0" fontId="14" fillId="14" borderId="3" xfId="0" applyFont="1" applyFill="1" applyBorder="1" applyAlignment="1">
      <alignment horizontal="center" wrapText="1"/>
    </xf>
    <xf numFmtId="0" fontId="45" fillId="14" borderId="1" xfId="0" applyFont="1" applyFill="1" applyBorder="1" applyAlignment="1">
      <alignment horizontal="center" wrapText="1"/>
    </xf>
    <xf numFmtId="0" fontId="44" fillId="14" borderId="2" xfId="0" applyFont="1" applyFill="1" applyBorder="1" applyAlignment="1">
      <alignment horizontal="center" wrapText="1"/>
    </xf>
    <xf numFmtId="0" fontId="0" fillId="0" borderId="1" xfId="0" applyBorder="1"/>
    <xf numFmtId="0" fontId="0" fillId="0" borderId="2" xfId="0" applyBorder="1"/>
    <xf numFmtId="0" fontId="0" fillId="0" borderId="3" xfId="0" applyBorder="1"/>
    <xf numFmtId="0" fontId="48" fillId="0" borderId="4" xfId="0" applyFont="1" applyBorder="1"/>
    <xf numFmtId="164" fontId="10" fillId="0" borderId="4" xfId="0" applyNumberFormat="1" applyFont="1" applyBorder="1"/>
    <xf numFmtId="164" fontId="10" fillId="0" borderId="4" xfId="2" applyNumberFormat="1" applyFont="1" applyBorder="1"/>
    <xf numFmtId="44" fontId="11" fillId="0" borderId="4" xfId="2" applyFont="1" applyBorder="1"/>
    <xf numFmtId="0" fontId="10" fillId="0" borderId="1" xfId="0" applyFont="1" applyBorder="1" applyAlignment="1">
      <alignment horizontal="left" vertical="center" wrapText="1"/>
    </xf>
    <xf numFmtId="44" fontId="11" fillId="0" borderId="2" xfId="2" applyFont="1" applyBorder="1"/>
    <xf numFmtId="6" fontId="11" fillId="0" borderId="2" xfId="2" applyNumberFormat="1" applyFont="1" applyBorder="1"/>
    <xf numFmtId="44" fontId="10" fillId="0" borderId="3" xfId="0" applyNumberFormat="1" applyFont="1" applyBorder="1"/>
    <xf numFmtId="0" fontId="51" fillId="0" borderId="4" xfId="0" applyFont="1" applyBorder="1"/>
    <xf numFmtId="0" fontId="4" fillId="14" borderId="1" xfId="0" applyFont="1" applyFill="1" applyBorder="1" applyAlignment="1">
      <alignment horizontal="left" vertical="center" wrapText="1"/>
    </xf>
    <xf numFmtId="8" fontId="11" fillId="0" borderId="4" xfId="0" applyNumberFormat="1" applyFont="1" applyBorder="1"/>
    <xf numFmtId="0" fontId="34" fillId="0" borderId="4" xfId="0" applyFont="1" applyBorder="1" applyAlignment="1">
      <alignment horizontal="lef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13" borderId="1"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0"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 xfId="0" applyFont="1" applyBorder="1" applyAlignment="1">
      <alignment horizontal="center" vertical="top" wrapText="1"/>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45" fillId="14" borderId="1" xfId="0" applyFont="1" applyFill="1" applyBorder="1" applyAlignment="1">
      <alignment horizontal="center" wrapText="1"/>
    </xf>
    <xf numFmtId="0" fontId="14" fillId="14" borderId="2" xfId="0" applyFont="1" applyFill="1" applyBorder="1" applyAlignment="1">
      <alignment horizontal="center" wrapText="1"/>
    </xf>
    <xf numFmtId="0" fontId="14" fillId="14" borderId="3" xfId="0" applyFont="1" applyFill="1" applyBorder="1" applyAlignment="1">
      <alignment horizont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44" fontId="10" fillId="0" borderId="1" xfId="0" applyNumberFormat="1" applyFont="1" applyBorder="1" applyAlignment="1">
      <alignment horizontal="left" vertical="center"/>
    </xf>
    <xf numFmtId="44" fontId="10" fillId="0" borderId="2" xfId="0" applyNumberFormat="1" applyFont="1" applyBorder="1" applyAlignment="1">
      <alignment horizontal="left" vertical="center"/>
    </xf>
    <xf numFmtId="44" fontId="10" fillId="0" borderId="3" xfId="0" applyNumberFormat="1" applyFont="1" applyBorder="1" applyAlignment="1">
      <alignment horizontal="left" vertical="center"/>
    </xf>
    <xf numFmtId="44" fontId="8" fillId="0" borderId="1" xfId="0" applyNumberFormat="1" applyFont="1" applyBorder="1" applyAlignment="1">
      <alignment horizontal="right"/>
    </xf>
    <xf numFmtId="0" fontId="8" fillId="0" borderId="3" xfId="0" applyFont="1" applyBorder="1" applyAlignment="1">
      <alignment horizontal="righ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34" fillId="0" borderId="16" xfId="0" applyFont="1" applyBorder="1" applyAlignment="1">
      <alignment horizontal="left" vertical="top"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1" fillId="12" borderId="1" xfId="0" applyFont="1" applyFill="1" applyBorder="1" applyAlignment="1">
      <alignment horizontal="center" wrapText="1"/>
    </xf>
    <xf numFmtId="0" fontId="11" fillId="12" borderId="2" xfId="0" applyFont="1" applyFill="1" applyBorder="1" applyAlignment="1">
      <alignment horizontal="center" wrapText="1"/>
    </xf>
    <xf numFmtId="0" fontId="11" fillId="12" borderId="3" xfId="0" applyFont="1" applyFill="1" applyBorder="1" applyAlignment="1">
      <alignment horizontal="center" wrapText="1"/>
    </xf>
    <xf numFmtId="0" fontId="4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1"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14" fontId="10" fillId="0" borderId="1" xfId="0" applyNumberFormat="1" applyFont="1" applyBorder="1" applyAlignment="1">
      <alignment horizontal="center" vertical="top"/>
    </xf>
    <xf numFmtId="14" fontId="10" fillId="0" borderId="2" xfId="0" applyNumberFormat="1" applyFont="1" applyBorder="1" applyAlignment="1">
      <alignment horizontal="center" vertical="top"/>
    </xf>
    <xf numFmtId="14" fontId="10" fillId="0" borderId="3" xfId="0" applyNumberFormat="1" applyFont="1" applyBorder="1" applyAlignment="1">
      <alignment horizontal="center" vertical="top"/>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43" fillId="14" borderId="1" xfId="1" applyFill="1" applyBorder="1" applyAlignment="1">
      <alignment horizontal="center" vertical="top"/>
    </xf>
    <xf numFmtId="0" fontId="10" fillId="14" borderId="2" xfId="0" applyFont="1" applyFill="1" applyBorder="1" applyAlignment="1">
      <alignment horizontal="center" vertical="top"/>
    </xf>
    <xf numFmtId="0" fontId="10" fillId="14" borderId="3" xfId="0" applyFont="1" applyFill="1" applyBorder="1" applyAlignment="1">
      <alignment horizontal="center" vertical="top"/>
    </xf>
    <xf numFmtId="0" fontId="10" fillId="14" borderId="1" xfId="0" applyFont="1" applyFill="1" applyBorder="1" applyAlignment="1">
      <alignment horizontal="center" vertical="top"/>
    </xf>
    <xf numFmtId="18" fontId="10" fillId="0" borderId="1" xfId="0" applyNumberFormat="1" applyFont="1" applyBorder="1" applyAlignment="1">
      <alignment horizontal="center" vertical="top"/>
    </xf>
    <xf numFmtId="0" fontId="30" fillId="0" borderId="1" xfId="0" applyFont="1" applyBorder="1" applyAlignment="1">
      <alignment horizontal="center" vertical="top"/>
    </xf>
    <xf numFmtId="0" fontId="30" fillId="0" borderId="2" xfId="0" applyFont="1" applyBorder="1" applyAlignment="1">
      <alignment horizontal="center" vertical="top"/>
    </xf>
    <xf numFmtId="0" fontId="30" fillId="0" borderId="3" xfId="0" applyFont="1" applyBorder="1" applyAlignment="1">
      <alignment horizontal="center" vertical="top"/>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0</xdr:row>
      <xdr:rowOff>158750</xdr:rowOff>
    </xdr:from>
    <xdr:to>
      <xdr:col>9</xdr:col>
      <xdr:colOff>468408</xdr:colOff>
      <xdr:row>3</xdr:row>
      <xdr:rowOff>410482</xdr:rowOff>
    </xdr:to>
    <xdr:pic>
      <xdr:nvPicPr>
        <xdr:cNvPr id="3" name="Picture 2" descr="Norwesca%20Log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88125" y="158750"/>
          <a:ext cx="5029201" cy="2270125"/>
        </a:xfrm>
        <a:prstGeom prst="rect">
          <a:avLst/>
        </a:prstGeom>
      </xdr:spPr>
    </xdr:pic>
    <xdr:clientData/>
  </xdr:twoCellAnchor>
  <xdr:twoCellAnchor>
    <xdr:from>
      <xdr:col>0</xdr:col>
      <xdr:colOff>1782536</xdr:colOff>
      <xdr:row>75</xdr:row>
      <xdr:rowOff>13606</xdr:rowOff>
    </xdr:from>
    <xdr:to>
      <xdr:col>8</xdr:col>
      <xdr:colOff>1306286</xdr:colOff>
      <xdr:row>75</xdr:row>
      <xdr:rowOff>1333499</xdr:rowOff>
    </xdr:to>
    <xdr:sp macro="" textlink="">
      <xdr:nvSpPr>
        <xdr:cNvPr id="4" name="TextBox 3">
          <a:extLst>
            <a:ext uri="{FF2B5EF4-FFF2-40B4-BE49-F238E27FC236}">
              <a16:creationId xmlns:a16="http://schemas.microsoft.com/office/drawing/2014/main" id="{4BF9A75B-C129-4733-8EB3-7388917F2BC1}"/>
            </a:ext>
          </a:extLst>
        </xdr:cNvPr>
        <xdr:cNvSpPr txBox="1"/>
      </xdr:nvSpPr>
      <xdr:spPr>
        <a:xfrm>
          <a:off x="1782536" y="44729151"/>
          <a:ext cx="9325841" cy="1319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b="1"/>
            <a:t>Discount</a:t>
          </a:r>
          <a:r>
            <a:rPr lang="en-US" sz="3600" b="1" baseline="0"/>
            <a:t> opportunities available through service projects for groups and retreats</a:t>
          </a:r>
          <a:endParaRPr lang="en-US" sz="3600" b="1"/>
        </a:p>
      </xdr:txBody>
    </xdr:sp>
    <xdr:clientData/>
  </xdr:twoCellAnchor>
  <xdr:twoCellAnchor>
    <xdr:from>
      <xdr:col>0</xdr:col>
      <xdr:colOff>2122715</xdr:colOff>
      <xdr:row>75</xdr:row>
      <xdr:rowOff>1455963</xdr:rowOff>
    </xdr:from>
    <xdr:to>
      <xdr:col>8</xdr:col>
      <xdr:colOff>1170215</xdr:colOff>
      <xdr:row>75</xdr:row>
      <xdr:rowOff>3048001</xdr:rowOff>
    </xdr:to>
    <xdr:sp macro="" textlink="">
      <xdr:nvSpPr>
        <xdr:cNvPr id="6" name="TextBox 5">
          <a:extLst>
            <a:ext uri="{FF2B5EF4-FFF2-40B4-BE49-F238E27FC236}">
              <a16:creationId xmlns:a16="http://schemas.microsoft.com/office/drawing/2014/main" id="{A3014FD1-17FC-4D10-A74F-1CF191DE9F1C}"/>
            </a:ext>
          </a:extLst>
        </xdr:cNvPr>
        <xdr:cNvSpPr txBox="1"/>
      </xdr:nvSpPr>
      <xdr:spPr>
        <a:xfrm>
          <a:off x="2122715" y="46171508"/>
          <a:ext cx="8849591" cy="15920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baseline="0"/>
            <a:t>If this type of discount is something that your group may be interested in, please contact Camp Norwesca at least two weeks prior to your groups arrival to discuss types of projects available that fits your group size and abilities. The project type will reflect the discount amount.</a:t>
          </a:r>
        </a:p>
        <a:p>
          <a:endParaRPr lang="en-US" sz="1800" b="1"/>
        </a:p>
      </xdr:txBody>
    </xdr:sp>
    <xdr:clientData/>
  </xdr:twoCellAnchor>
  <xdr:twoCellAnchor>
    <xdr:from>
      <xdr:col>1</xdr:col>
      <xdr:colOff>816428</xdr:colOff>
      <xdr:row>76</xdr:row>
      <xdr:rowOff>122464</xdr:rowOff>
    </xdr:from>
    <xdr:to>
      <xdr:col>9</xdr:col>
      <xdr:colOff>68036</xdr:colOff>
      <xdr:row>76</xdr:row>
      <xdr:rowOff>462643</xdr:rowOff>
    </xdr:to>
    <xdr:sp macro="" textlink="">
      <xdr:nvSpPr>
        <xdr:cNvPr id="9" name="TextBox 8">
          <a:extLst>
            <a:ext uri="{FF2B5EF4-FFF2-40B4-BE49-F238E27FC236}">
              <a16:creationId xmlns:a16="http://schemas.microsoft.com/office/drawing/2014/main" id="{FBEDB72B-2452-4E6B-8260-BA440C0C0402}"/>
            </a:ext>
          </a:extLst>
        </xdr:cNvPr>
        <xdr:cNvSpPr txBox="1"/>
      </xdr:nvSpPr>
      <xdr:spPr>
        <a:xfrm>
          <a:off x="3154383" y="48284328"/>
          <a:ext cx="8118517"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Please check this box if you are interested</a:t>
          </a:r>
          <a:r>
            <a:rPr lang="en-US" sz="1800" b="1" baseline="0"/>
            <a:t> in the service discount. </a:t>
          </a:r>
          <a:endParaRPr lang="en-US" sz="1800" b="1"/>
        </a:p>
      </xdr:txBody>
    </xdr:sp>
    <xdr:clientData/>
  </xdr:twoCellAnchor>
  <xdr:twoCellAnchor>
    <xdr:from>
      <xdr:col>1</xdr:col>
      <xdr:colOff>190500</xdr:colOff>
      <xdr:row>76</xdr:row>
      <xdr:rowOff>95250</xdr:rowOff>
    </xdr:from>
    <xdr:to>
      <xdr:col>1</xdr:col>
      <xdr:colOff>707571</xdr:colOff>
      <xdr:row>76</xdr:row>
      <xdr:rowOff>449036</xdr:rowOff>
    </xdr:to>
    <xdr:sp macro="" textlink="">
      <xdr:nvSpPr>
        <xdr:cNvPr id="10" name="Rectangle 9">
          <a:extLst>
            <a:ext uri="{FF2B5EF4-FFF2-40B4-BE49-F238E27FC236}">
              <a16:creationId xmlns:a16="http://schemas.microsoft.com/office/drawing/2014/main" id="{C9E0B841-1EEA-413C-B77B-1876ED894C68}"/>
            </a:ext>
          </a:extLst>
        </xdr:cNvPr>
        <xdr:cNvSpPr/>
      </xdr:nvSpPr>
      <xdr:spPr>
        <a:xfrm>
          <a:off x="2528455" y="48257114"/>
          <a:ext cx="517071" cy="35378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92</xdr:row>
      <xdr:rowOff>25109</xdr:rowOff>
    </xdr:from>
    <xdr:to>
      <xdr:col>10</xdr:col>
      <xdr:colOff>17318</xdr:colOff>
      <xdr:row>118</xdr:row>
      <xdr:rowOff>86591</xdr:rowOff>
    </xdr:to>
    <xdr:sp macro="" textlink="">
      <xdr:nvSpPr>
        <xdr:cNvPr id="8" name="TextBox 7">
          <a:extLst>
            <a:ext uri="{FF2B5EF4-FFF2-40B4-BE49-F238E27FC236}">
              <a16:creationId xmlns:a16="http://schemas.microsoft.com/office/drawing/2014/main" id="{C2F75829-43AA-4E68-AF75-E9A1B8B79019}"/>
            </a:ext>
          </a:extLst>
        </xdr:cNvPr>
        <xdr:cNvSpPr txBox="1"/>
      </xdr:nvSpPr>
      <xdr:spPr>
        <a:xfrm>
          <a:off x="0" y="57625382"/>
          <a:ext cx="12434454" cy="6798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Times New Roman" panose="02020603050405020304" pitchFamily="18" charset="0"/>
              <a:cs typeface="Times New Roman" panose="02020603050405020304" pitchFamily="18" charset="0"/>
            </a:rPr>
            <a:t>Deposits</a:t>
          </a:r>
        </a:p>
        <a:p>
          <a:r>
            <a:rPr lang="en-US" sz="1400">
              <a:latin typeface="Times New Roman" panose="02020603050405020304" pitchFamily="18" charset="0"/>
              <a:cs typeface="Times New Roman" panose="02020603050405020304" pitchFamily="18" charset="0"/>
            </a:rPr>
            <a:t>50% of the total estimated charge is due when the responsible party signs and returns contract to guarantee the reservation of group event dates. </a:t>
          </a:r>
        </a:p>
        <a:p>
          <a:r>
            <a:rPr lang="en-US" sz="1400">
              <a:latin typeface="Times New Roman" panose="02020603050405020304" pitchFamily="18" charset="0"/>
              <a:cs typeface="Times New Roman" panose="02020603050405020304" pitchFamily="18" charset="0"/>
            </a:rPr>
            <a:t> </a:t>
          </a:r>
          <a:endParaRPr lang="en-US" sz="1400" b="1">
            <a:latin typeface="Times New Roman" panose="02020603050405020304" pitchFamily="18" charset="0"/>
            <a:cs typeface="Times New Roman" panose="02020603050405020304" pitchFamily="18" charset="0"/>
          </a:endParaRPr>
        </a:p>
        <a:p>
          <a:r>
            <a:rPr lang="en-US" sz="1600" b="1">
              <a:latin typeface="Times New Roman" panose="02020603050405020304" pitchFamily="18" charset="0"/>
              <a:cs typeface="Times New Roman" panose="02020603050405020304" pitchFamily="18" charset="0"/>
            </a:rPr>
            <a:t>Cancellation/Refund Policy</a:t>
          </a:r>
        </a:p>
        <a:p>
          <a:r>
            <a:rPr lang="en-US" sz="1400">
              <a:latin typeface="Times New Roman" panose="02020603050405020304" pitchFamily="18" charset="0"/>
              <a:cs typeface="Times New Roman" panose="02020603050405020304" pitchFamily="18" charset="0"/>
            </a:rPr>
            <a:t>90% of amount given is refundable if canceled 30 days before group event. All cancellation requires a written notice.  30 Days or more prior to the event all money except the 10% non-refundable reservation deposit shall be refunded.  A cancellation occurring after the 30 days but at least 20 days prior to the event 50% of the deposit will be refunded.  There will be no refund of any deposits when a group cancels 19 days or less prior to the group event.</a:t>
          </a:r>
        </a:p>
        <a:p>
          <a:r>
            <a:rPr lang="en-US" sz="1400" b="1">
              <a:latin typeface="Times New Roman" panose="02020603050405020304" pitchFamily="18" charset="0"/>
              <a:cs typeface="Times New Roman" panose="02020603050405020304" pitchFamily="18" charset="0"/>
            </a:rPr>
            <a:t> </a:t>
          </a:r>
        </a:p>
        <a:p>
          <a:r>
            <a:rPr lang="en-US" sz="1600" b="1">
              <a:latin typeface="Times New Roman" panose="02020603050405020304" pitchFamily="18" charset="0"/>
              <a:cs typeface="Times New Roman" panose="02020603050405020304" pitchFamily="18" charset="0"/>
            </a:rPr>
            <a:t>Amount</a:t>
          </a:r>
        </a:p>
        <a:p>
          <a:r>
            <a:rPr lang="en-US" sz="1400">
              <a:latin typeface="Times New Roman" panose="02020603050405020304" pitchFamily="18" charset="0"/>
              <a:cs typeface="Times New Roman" panose="02020603050405020304" pitchFamily="18" charset="0"/>
            </a:rPr>
            <a:t>Bills are due to be paid at the time of the event or 15 days after the event.  Bills left unpaid will result in late fees after 30 days and will continue to incur late fees every month left unpaid.</a:t>
          </a:r>
        </a:p>
        <a:p>
          <a:r>
            <a:rPr lang="en-US" sz="1400">
              <a:latin typeface="Times New Roman" panose="02020603050405020304" pitchFamily="18" charset="0"/>
              <a:cs typeface="Times New Roman" panose="02020603050405020304" pitchFamily="18" charset="0"/>
            </a:rPr>
            <a:t> </a:t>
          </a:r>
        </a:p>
        <a:p>
          <a:r>
            <a:rPr lang="en-US" sz="1600" b="1">
              <a:latin typeface="Times New Roman" panose="02020603050405020304" pitchFamily="18" charset="0"/>
              <a:cs typeface="Times New Roman" panose="02020603050405020304" pitchFamily="18" charset="0"/>
            </a:rPr>
            <a:t>Damage to Site and Facilities </a:t>
          </a:r>
        </a:p>
        <a:p>
          <a:r>
            <a:rPr lang="en-US" sz="1400">
              <a:latin typeface="Times New Roman" panose="02020603050405020304" pitchFamily="18" charset="0"/>
              <a:cs typeface="Times New Roman" panose="02020603050405020304" pitchFamily="18" charset="0"/>
            </a:rPr>
            <a:t>Groups will report any damage to the property so a comfortable, safe and secure site is maintained. Groups will work with Camp Norwesca to expedite any and all repair costs.  Groups understand that unreported damage will necessitate adding full repair costs and service charges to the final invoice.  Writing on the walls, bunks, or other surfaces inside or outside cabins is not allowed.  If your group writes on any surface at camp the follow fee will be added to your final bill:  $50.00 for each wall, $25.00 for each bunk, $50.00 for the ceiling, $25.00 for the floor, $75.00 for other surfaces. This is considered vandalism and the Camp Director reserves the right to report any and all damage to local authorities. Groups are responsible for all damage and breakage beyond normal wear. (Camp Norwesca understands that there may already be some writing in cabins and are working to eliminate all graffiti. If someone in the group finds any graffiti, please notify someone on staff.)</a:t>
          </a:r>
        </a:p>
        <a:p>
          <a:endParaRPr lang="en-US" sz="1400" b="0">
            <a:latin typeface="Times New Roman" panose="02020603050405020304" pitchFamily="18" charset="0"/>
            <a:cs typeface="Times New Roman" panose="02020603050405020304" pitchFamily="18" charset="0"/>
          </a:endParaRPr>
        </a:p>
        <a:p>
          <a:r>
            <a:rPr lang="en-US" sz="1600" b="1">
              <a:latin typeface="Times New Roman" panose="02020603050405020304" pitchFamily="18" charset="0"/>
              <a:cs typeface="Times New Roman" panose="02020603050405020304" pitchFamily="18" charset="0"/>
            </a:rPr>
            <a:t>Medication Administration - User Groups</a:t>
          </a:r>
        </a:p>
        <a:p>
          <a:r>
            <a:rPr lang="en-US" sz="1600" b="0">
              <a:latin typeface="Times New Roman" panose="02020603050405020304" pitchFamily="18" charset="0"/>
              <a:cs typeface="Times New Roman" panose="02020603050405020304" pitchFamily="18" charset="0"/>
            </a:rPr>
            <a:t>The user group is responsible for safeguarding, administering, and accurate record-keeping for all prescription and over-the-counter medications for minors. User groups are advised that the camp staff has their CPR/AED for the professional rescuer (infant, child, adult) and at least one AED. User groups are also advised that they should provide a first aider that has certification from a nationally recognized provider. User groups are responsible for their first aid, emergency care, and emergency transportation. Though, all camp staff are trained and can assist with first aid and emergency care as needed. </a:t>
          </a:r>
        </a:p>
        <a:p>
          <a:endParaRPr lang="en-US" sz="1600" b="1">
            <a:latin typeface="Times New Roman" panose="02020603050405020304" pitchFamily="18" charset="0"/>
            <a:cs typeface="Times New Roman" panose="02020603050405020304" pitchFamily="18" charset="0"/>
          </a:endParaRPr>
        </a:p>
        <a:p>
          <a:endParaRPr lang="en-US" sz="1400" b="1">
            <a:latin typeface="Times New Roman" panose="02020603050405020304" pitchFamily="18" charset="0"/>
            <a:cs typeface="Times New Roman" panose="02020603050405020304" pitchFamily="18" charset="0"/>
          </a:endParaRPr>
        </a:p>
        <a:p>
          <a:r>
            <a:rPr lang="en-US" sz="1600" b="1">
              <a:latin typeface="Times New Roman" panose="02020603050405020304" pitchFamily="18" charset="0"/>
              <a:cs typeface="Times New Roman" panose="02020603050405020304" pitchFamily="18" charset="0"/>
            </a:rPr>
            <a:t>I agree to the terms set forth in the above contract and have read and agree to abide by the rules, regulations, and policies stated in the User Group Expectations that are attached. Please make checks payable to Camp Norwesca and mail to 79 Norwesca Road, Chadron NE 69337</a:t>
          </a:r>
        </a:p>
        <a:p>
          <a:r>
            <a:rPr lang="en-US" sz="1400">
              <a:latin typeface="Times New Roman" panose="02020603050405020304" pitchFamily="18" charset="0"/>
              <a:cs typeface="Times New Roman" panose="02020603050405020304" pitchFamily="18" charset="0"/>
            </a:rPr>
            <a:t> </a:t>
          </a:r>
        </a:p>
        <a:p>
          <a:endParaRPr lang="en-US" sz="1100"/>
        </a:p>
      </xdr:txBody>
    </xdr:sp>
    <xdr:clientData/>
  </xdr:twoCellAnchor>
  <xdr:twoCellAnchor>
    <xdr:from>
      <xdr:col>0</xdr:col>
      <xdr:colOff>0</xdr:colOff>
      <xdr:row>118</xdr:row>
      <xdr:rowOff>86590</xdr:rowOff>
    </xdr:from>
    <xdr:to>
      <xdr:col>10</xdr:col>
      <xdr:colOff>17318</xdr:colOff>
      <xdr:row>122</xdr:row>
      <xdr:rowOff>86591</xdr:rowOff>
    </xdr:to>
    <xdr:sp macro="" textlink="">
      <xdr:nvSpPr>
        <xdr:cNvPr id="13" name="TextBox 12">
          <a:extLst>
            <a:ext uri="{FF2B5EF4-FFF2-40B4-BE49-F238E27FC236}">
              <a16:creationId xmlns:a16="http://schemas.microsoft.com/office/drawing/2014/main" id="{34C3CCF6-81B9-4716-97AC-E3D95A64F386}"/>
            </a:ext>
          </a:extLst>
        </xdr:cNvPr>
        <xdr:cNvSpPr txBox="1"/>
      </xdr:nvSpPr>
      <xdr:spPr>
        <a:xfrm>
          <a:off x="0" y="64423635"/>
          <a:ext cx="12434454" cy="762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latin typeface="Times New Roman" panose="02020603050405020304" pitchFamily="18" charset="0"/>
              <a:cs typeface="Times New Roman" panose="02020603050405020304" pitchFamily="18" charset="0"/>
            </a:rPr>
            <a:t>Signature                                            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9"/>
  <sheetViews>
    <sheetView tabSelected="1" topLeftCell="A19" zoomScale="55" zoomScaleNormal="55" zoomScalePageLayoutView="85" workbookViewId="0">
      <selection activeCell="Q31" sqref="Q31"/>
    </sheetView>
  </sheetViews>
  <sheetFormatPr defaultRowHeight="15" x14ac:dyDescent="0.25"/>
  <cols>
    <col min="1" max="1" width="35" customWidth="1"/>
    <col min="2" max="2" width="18.5703125" customWidth="1"/>
    <col min="3" max="3" width="13.28515625" customWidth="1"/>
    <col min="4" max="4" width="28" customWidth="1"/>
    <col min="5" max="5" width="14.7109375" customWidth="1"/>
    <col min="6" max="6" width="12.7109375" customWidth="1"/>
    <col min="7" max="7" width="12.85546875" customWidth="1"/>
    <col min="8" max="8" width="11.42578125" customWidth="1"/>
    <col min="9" max="9" width="21.140625" customWidth="1"/>
    <col min="10" max="10" width="18.140625" customWidth="1"/>
  </cols>
  <sheetData>
    <row r="1" spans="1:10" ht="80.25" customHeight="1" x14ac:dyDescent="0.25">
      <c r="A1" s="120" t="s">
        <v>4</v>
      </c>
      <c r="B1" s="121"/>
      <c r="C1" s="121"/>
      <c r="D1" s="122"/>
      <c r="E1" s="101"/>
      <c r="F1" s="102"/>
      <c r="G1" s="102"/>
      <c r="H1" s="102"/>
      <c r="I1" s="102"/>
      <c r="J1" s="103"/>
    </row>
    <row r="2" spans="1:10" ht="31.5" customHeight="1" x14ac:dyDescent="0.25">
      <c r="A2" s="123" t="s">
        <v>82</v>
      </c>
      <c r="B2" s="124"/>
      <c r="C2" s="124"/>
      <c r="D2" s="125"/>
      <c r="E2" s="104"/>
      <c r="F2" s="105"/>
      <c r="G2" s="105"/>
      <c r="H2" s="105"/>
      <c r="I2" s="105"/>
      <c r="J2" s="106"/>
    </row>
    <row r="3" spans="1:10" ht="48" customHeight="1" x14ac:dyDescent="0.25">
      <c r="A3" s="126" t="s">
        <v>43</v>
      </c>
      <c r="B3" s="127"/>
      <c r="C3" s="127"/>
      <c r="D3" s="128"/>
      <c r="E3" s="104"/>
      <c r="F3" s="105"/>
      <c r="G3" s="105"/>
      <c r="H3" s="105"/>
      <c r="I3" s="105"/>
      <c r="J3" s="106"/>
    </row>
    <row r="4" spans="1:10" ht="44.25" customHeight="1" x14ac:dyDescent="0.25">
      <c r="A4" s="126" t="s">
        <v>73</v>
      </c>
      <c r="B4" s="127"/>
      <c r="C4" s="127"/>
      <c r="D4" s="128"/>
      <c r="E4" s="104"/>
      <c r="F4" s="105"/>
      <c r="G4" s="105"/>
      <c r="H4" s="105"/>
      <c r="I4" s="105"/>
      <c r="J4" s="106"/>
    </row>
    <row r="5" spans="1:10" ht="30" customHeight="1" x14ac:dyDescent="0.25">
      <c r="A5" s="126" t="s">
        <v>0</v>
      </c>
      <c r="B5" s="127"/>
      <c r="C5" s="127"/>
      <c r="D5" s="128"/>
      <c r="E5" s="107"/>
      <c r="F5" s="108"/>
      <c r="G5" s="108"/>
      <c r="H5" s="108"/>
      <c r="I5" s="108"/>
      <c r="J5" s="109"/>
    </row>
    <row r="6" spans="1:10" ht="30" customHeight="1" x14ac:dyDescent="0.25">
      <c r="A6" s="113" t="s">
        <v>57</v>
      </c>
      <c r="B6" s="114"/>
      <c r="C6" s="114"/>
      <c r="D6" s="114"/>
      <c r="E6" s="115"/>
      <c r="F6" s="115"/>
      <c r="G6" s="115"/>
      <c r="H6" s="115"/>
      <c r="I6" s="115"/>
      <c r="J6" s="116"/>
    </row>
    <row r="7" spans="1:10" ht="63" customHeight="1" x14ac:dyDescent="0.25">
      <c r="A7" s="117" t="s">
        <v>56</v>
      </c>
      <c r="B7" s="118"/>
      <c r="C7" s="118"/>
      <c r="D7" s="118"/>
      <c r="E7" s="118"/>
      <c r="F7" s="118"/>
      <c r="G7" s="118"/>
      <c r="H7" s="118"/>
      <c r="I7" s="118"/>
      <c r="J7" s="119"/>
    </row>
    <row r="8" spans="1:10" ht="9.9499999999999993" customHeight="1" x14ac:dyDescent="0.25">
      <c r="A8" s="110"/>
      <c r="B8" s="111"/>
      <c r="C8" s="111"/>
      <c r="D8" s="111"/>
      <c r="E8" s="111"/>
      <c r="F8" s="111"/>
      <c r="G8" s="111"/>
      <c r="H8" s="111"/>
      <c r="I8" s="111"/>
      <c r="J8" s="112"/>
    </row>
    <row r="9" spans="1:10" ht="39.950000000000003" customHeight="1" x14ac:dyDescent="0.25">
      <c r="A9" s="75" t="s">
        <v>51</v>
      </c>
      <c r="B9" s="167"/>
      <c r="C9" s="168"/>
      <c r="D9" s="169"/>
      <c r="E9" s="74" t="s">
        <v>1</v>
      </c>
      <c r="F9" s="170"/>
      <c r="G9" s="171"/>
      <c r="H9" s="171"/>
      <c r="I9" s="171"/>
      <c r="J9" s="172"/>
    </row>
    <row r="10" spans="1:10" ht="39.950000000000003" customHeight="1" x14ac:dyDescent="0.25">
      <c r="A10" s="73" t="s">
        <v>45</v>
      </c>
      <c r="B10" s="167"/>
      <c r="C10" s="168"/>
      <c r="D10" s="169"/>
      <c r="E10" s="73" t="s">
        <v>52</v>
      </c>
      <c r="F10" s="167"/>
      <c r="G10" s="168"/>
      <c r="H10" s="168"/>
      <c r="I10" s="168"/>
      <c r="J10" s="169"/>
    </row>
    <row r="11" spans="1:10" ht="39.950000000000003" customHeight="1" x14ac:dyDescent="0.25">
      <c r="A11" s="73" t="s">
        <v>47</v>
      </c>
      <c r="B11" s="170"/>
      <c r="C11" s="168"/>
      <c r="D11" s="169"/>
      <c r="E11" s="74" t="s">
        <v>46</v>
      </c>
      <c r="F11" s="167"/>
      <c r="G11" s="168"/>
      <c r="H11" s="168"/>
      <c r="I11" s="168"/>
      <c r="J11" s="169"/>
    </row>
    <row r="12" spans="1:10" ht="39.950000000000003" customHeight="1" x14ac:dyDescent="1.05">
      <c r="A12" s="73" t="s">
        <v>70</v>
      </c>
      <c r="B12" s="180"/>
      <c r="C12" s="168"/>
      <c r="D12" s="169"/>
      <c r="E12" s="2"/>
      <c r="F12" s="3"/>
      <c r="G12" s="3"/>
      <c r="H12" s="3"/>
      <c r="I12" s="3"/>
      <c r="J12" s="4"/>
    </row>
    <row r="13" spans="1:10" ht="39.950000000000003" customHeight="1" x14ac:dyDescent="1.05">
      <c r="A13" s="73" t="s">
        <v>48</v>
      </c>
      <c r="B13" s="179"/>
      <c r="C13" s="177"/>
      <c r="D13" s="178"/>
      <c r="E13" s="76"/>
      <c r="F13" s="77"/>
      <c r="G13" s="77"/>
      <c r="H13" s="77"/>
      <c r="I13" s="77"/>
      <c r="J13" s="78"/>
    </row>
    <row r="14" spans="1:10" ht="39.950000000000003" customHeight="1" x14ac:dyDescent="1.05">
      <c r="A14" s="73" t="s">
        <v>49</v>
      </c>
      <c r="B14" s="179"/>
      <c r="C14" s="177"/>
      <c r="D14" s="178"/>
      <c r="E14" s="76"/>
      <c r="F14" s="77"/>
      <c r="G14" s="77"/>
      <c r="H14" s="77"/>
      <c r="I14" s="77"/>
      <c r="J14" s="78"/>
    </row>
    <row r="15" spans="1:10" ht="39.950000000000003" customHeight="1" x14ac:dyDescent="0.25">
      <c r="A15" s="73" t="s">
        <v>50</v>
      </c>
      <c r="B15" s="179"/>
      <c r="C15" s="177"/>
      <c r="D15" s="178"/>
      <c r="E15" s="79" t="s">
        <v>2</v>
      </c>
      <c r="F15" s="179"/>
      <c r="G15" s="177"/>
      <c r="H15" s="177"/>
      <c r="I15" s="177"/>
      <c r="J15" s="178"/>
    </row>
    <row r="16" spans="1:10" ht="39.950000000000003" customHeight="1" x14ac:dyDescent="0.25">
      <c r="A16" s="73" t="s">
        <v>3</v>
      </c>
      <c r="B16" s="176"/>
      <c r="C16" s="177"/>
      <c r="D16" s="178"/>
      <c r="E16" s="80"/>
      <c r="F16" s="80"/>
      <c r="G16" s="80"/>
      <c r="H16" s="80"/>
      <c r="I16" s="80"/>
      <c r="J16" s="81"/>
    </row>
    <row r="17" spans="1:11" ht="9.9499999999999993" customHeight="1" x14ac:dyDescent="0.25">
      <c r="A17" s="7"/>
      <c r="B17" s="8"/>
      <c r="C17" s="8"/>
      <c r="D17" s="8"/>
      <c r="E17" s="8"/>
      <c r="F17" s="8"/>
      <c r="G17" s="8"/>
      <c r="H17" s="8"/>
      <c r="I17" s="8"/>
      <c r="J17" s="9"/>
    </row>
    <row r="18" spans="1:11" ht="48" customHeight="1" x14ac:dyDescent="0.25">
      <c r="A18" s="184" t="s">
        <v>29</v>
      </c>
      <c r="B18" s="185"/>
      <c r="C18" s="185"/>
      <c r="D18" s="185"/>
      <c r="E18" s="185"/>
      <c r="F18" s="185"/>
      <c r="G18" s="185"/>
      <c r="H18" s="185"/>
      <c r="I18" s="185"/>
      <c r="J18" s="186"/>
    </row>
    <row r="19" spans="1:11" ht="48" customHeight="1" x14ac:dyDescent="0.25">
      <c r="A19" s="18" t="s">
        <v>71</v>
      </c>
      <c r="B19" s="19" t="s">
        <v>5</v>
      </c>
      <c r="C19" s="19" t="s">
        <v>6</v>
      </c>
      <c r="D19" s="19" t="s">
        <v>7</v>
      </c>
      <c r="E19" s="19" t="s">
        <v>8</v>
      </c>
      <c r="F19" s="19" t="s">
        <v>9</v>
      </c>
      <c r="G19" s="19" t="s">
        <v>10</v>
      </c>
      <c r="H19" s="19" t="s">
        <v>11</v>
      </c>
      <c r="I19" s="19" t="s">
        <v>12</v>
      </c>
      <c r="J19" s="19" t="s">
        <v>13</v>
      </c>
      <c r="K19" s="13"/>
    </row>
    <row r="20" spans="1:11" ht="39.950000000000003" customHeight="1" x14ac:dyDescent="0.4">
      <c r="A20" s="1" t="s">
        <v>14</v>
      </c>
      <c r="B20" s="15"/>
      <c r="C20" s="15"/>
      <c r="D20" s="15"/>
      <c r="E20" s="15"/>
      <c r="F20" s="15"/>
      <c r="G20" s="15"/>
      <c r="H20" s="15"/>
      <c r="I20" s="27">
        <v>8</v>
      </c>
      <c r="J20" s="16">
        <f>(B20+C20+D20+E20+F20+G20+H20)*I20</f>
        <v>0</v>
      </c>
    </row>
    <row r="21" spans="1:11" ht="39.950000000000003" customHeight="1" x14ac:dyDescent="0.4">
      <c r="A21" s="1" t="s">
        <v>15</v>
      </c>
      <c r="B21" s="15"/>
      <c r="C21" s="15"/>
      <c r="D21" s="15"/>
      <c r="E21" s="15"/>
      <c r="F21" s="15"/>
      <c r="G21" s="15"/>
      <c r="H21" s="15"/>
      <c r="I21" s="27">
        <v>10</v>
      </c>
      <c r="J21" s="16">
        <f>(B21+C21+D21+E21+F21+G21+H21)*I21</f>
        <v>0</v>
      </c>
    </row>
    <row r="22" spans="1:11" ht="39.950000000000003" customHeight="1" x14ac:dyDescent="0.4">
      <c r="A22" s="1" t="s">
        <v>16</v>
      </c>
      <c r="B22" s="15"/>
      <c r="C22" s="15"/>
      <c r="D22" s="15"/>
      <c r="E22" s="15"/>
      <c r="F22" s="15"/>
      <c r="G22" s="15"/>
      <c r="H22" s="15"/>
      <c r="I22" s="27">
        <v>12</v>
      </c>
      <c r="J22" s="16">
        <f>(B22+C22+D22+E22+F22+G22+H22)*I22</f>
        <v>0</v>
      </c>
    </row>
    <row r="23" spans="1:11" ht="39.950000000000003" customHeight="1" x14ac:dyDescent="0.4">
      <c r="A23" s="1" t="s">
        <v>17</v>
      </c>
      <c r="B23" s="15"/>
      <c r="C23" s="15"/>
      <c r="D23" s="15"/>
      <c r="E23" s="15"/>
      <c r="F23" s="15"/>
      <c r="G23" s="15"/>
      <c r="H23" s="15"/>
      <c r="I23" s="27">
        <v>2</v>
      </c>
      <c r="J23" s="16">
        <f>(B23+C23+D23+E23+F23+G23+H23)*I23</f>
        <v>0</v>
      </c>
    </row>
    <row r="24" spans="1:11" ht="39.950000000000003" customHeight="1" x14ac:dyDescent="0.4">
      <c r="A24" s="20" t="s">
        <v>18</v>
      </c>
      <c r="B24" s="15"/>
      <c r="C24" s="15"/>
      <c r="D24" s="15"/>
      <c r="E24" s="15"/>
      <c r="F24" s="15"/>
      <c r="G24" s="15"/>
      <c r="H24" s="15"/>
      <c r="I24" s="15"/>
      <c r="J24" s="16">
        <f>SUM(J20:J23)</f>
        <v>0</v>
      </c>
    </row>
    <row r="25" spans="1:11" ht="39.950000000000003" customHeight="1" x14ac:dyDescent="0.4">
      <c r="A25" s="72" t="s">
        <v>53</v>
      </c>
      <c r="B25" s="15"/>
      <c r="C25" s="15"/>
      <c r="D25" s="15"/>
      <c r="E25" s="15"/>
      <c r="F25" s="15"/>
      <c r="G25" s="15"/>
      <c r="H25" s="15"/>
      <c r="I25" s="15"/>
      <c r="J25" s="16">
        <f>J24*5.5%</f>
        <v>0</v>
      </c>
    </row>
    <row r="26" spans="1:11" ht="39.950000000000003" customHeight="1" x14ac:dyDescent="0.4">
      <c r="A26" s="22" t="s">
        <v>19</v>
      </c>
      <c r="B26" s="15"/>
      <c r="C26" s="15"/>
      <c r="D26" s="15"/>
      <c r="E26" s="15"/>
      <c r="F26" s="15"/>
      <c r="G26" s="15"/>
      <c r="H26" s="15"/>
      <c r="I26" s="15"/>
      <c r="J26" s="16">
        <f>J24+J25</f>
        <v>0</v>
      </c>
    </row>
    <row r="27" spans="1:11" ht="9.9499999999999993" customHeight="1" x14ac:dyDescent="0.4">
      <c r="A27" s="10"/>
      <c r="B27" s="11"/>
      <c r="C27" s="11"/>
      <c r="D27" s="11"/>
      <c r="E27" s="11"/>
      <c r="F27" s="11"/>
      <c r="G27" s="11"/>
      <c r="H27" s="11"/>
      <c r="I27" s="11"/>
      <c r="J27" s="12"/>
    </row>
    <row r="28" spans="1:11" ht="38.25" customHeight="1" x14ac:dyDescent="0.25">
      <c r="A28" s="187" t="s">
        <v>28</v>
      </c>
      <c r="B28" s="188"/>
      <c r="C28" s="188"/>
      <c r="D28" s="188"/>
      <c r="E28" s="188"/>
      <c r="F28" s="188"/>
      <c r="G28" s="188"/>
      <c r="H28" s="188"/>
      <c r="I28" s="188"/>
      <c r="J28" s="189"/>
    </row>
    <row r="29" spans="1:11" ht="154.5" customHeight="1" x14ac:dyDescent="0.25">
      <c r="A29" s="14" t="s">
        <v>78</v>
      </c>
      <c r="B29" s="19" t="s">
        <v>5</v>
      </c>
      <c r="C29" s="19" t="s">
        <v>6</v>
      </c>
      <c r="D29" s="19" t="s">
        <v>7</v>
      </c>
      <c r="E29" s="19" t="s">
        <v>8</v>
      </c>
      <c r="F29" s="19" t="s">
        <v>20</v>
      </c>
      <c r="G29" s="19" t="s">
        <v>10</v>
      </c>
      <c r="H29" s="19" t="s">
        <v>11</v>
      </c>
      <c r="I29" s="20" t="s">
        <v>63</v>
      </c>
      <c r="J29" s="19" t="s">
        <v>13</v>
      </c>
      <c r="K29" s="13"/>
    </row>
    <row r="30" spans="1:11" ht="39.950000000000003" customHeight="1" x14ac:dyDescent="0.4">
      <c r="A30" s="1" t="s">
        <v>79</v>
      </c>
      <c r="B30" s="15"/>
      <c r="C30" s="15"/>
      <c r="D30" s="15"/>
      <c r="E30" s="15"/>
      <c r="F30" s="15"/>
      <c r="G30" s="15"/>
      <c r="H30" s="15"/>
      <c r="I30" s="92">
        <v>60</v>
      </c>
      <c r="J30" s="16">
        <f>(B30+C30+D30+E30+F30+G30+H30)*I30</f>
        <v>0</v>
      </c>
      <c r="K30" s="13"/>
    </row>
    <row r="31" spans="1:11" ht="68.25" customHeight="1" x14ac:dyDescent="0.4">
      <c r="A31" s="18" t="s">
        <v>80</v>
      </c>
      <c r="B31" s="15"/>
      <c r="C31" s="15"/>
      <c r="D31" s="15"/>
      <c r="E31" s="15"/>
      <c r="F31" s="15"/>
      <c r="G31" s="15"/>
      <c r="H31" s="15"/>
      <c r="I31" s="27">
        <v>30</v>
      </c>
      <c r="J31" s="16">
        <f>(B31+C31+D31+E31+F31+G31+H31)*I31</f>
        <v>0</v>
      </c>
      <c r="K31" s="13"/>
    </row>
    <row r="32" spans="1:11" ht="54.75" customHeight="1" x14ac:dyDescent="0.4">
      <c r="A32" s="18" t="s">
        <v>83</v>
      </c>
      <c r="B32" s="15"/>
      <c r="C32" s="15"/>
      <c r="D32" s="15"/>
      <c r="E32" s="15"/>
      <c r="F32" s="15"/>
      <c r="G32" s="15"/>
      <c r="H32" s="15"/>
      <c r="I32" s="27">
        <v>50</v>
      </c>
      <c r="J32" s="16">
        <f>(B32+C32+D32+E32+F32+G32+H32)*I32</f>
        <v>0</v>
      </c>
      <c r="K32" s="13"/>
    </row>
    <row r="33" spans="1:13" ht="75" customHeight="1" x14ac:dyDescent="0.4">
      <c r="A33" s="18" t="s">
        <v>86</v>
      </c>
      <c r="B33" s="15"/>
      <c r="C33" s="15"/>
      <c r="D33" s="15"/>
      <c r="E33" s="15"/>
      <c r="F33" s="15"/>
      <c r="G33" s="15"/>
      <c r="H33" s="15"/>
      <c r="I33" s="27">
        <v>85</v>
      </c>
      <c r="J33" s="16">
        <f>SUM(B33:H33)*I33</f>
        <v>0</v>
      </c>
      <c r="K33" s="13"/>
    </row>
    <row r="34" spans="1:13" ht="39.950000000000003" customHeight="1" x14ac:dyDescent="0.4">
      <c r="A34" s="1" t="s">
        <v>18</v>
      </c>
      <c r="B34" s="15"/>
      <c r="C34" s="15"/>
      <c r="D34" s="15"/>
      <c r="E34" s="15"/>
      <c r="F34" s="15"/>
      <c r="G34" s="15"/>
      <c r="H34" s="15"/>
      <c r="I34" s="16"/>
      <c r="J34" s="16">
        <f>SUM(J30:J32)</f>
        <v>0</v>
      </c>
      <c r="K34" s="13"/>
    </row>
    <row r="35" spans="1:13" ht="39.950000000000003" customHeight="1" x14ac:dyDescent="0.4">
      <c r="A35" s="1" t="s">
        <v>59</v>
      </c>
      <c r="B35" s="15"/>
      <c r="C35" s="15"/>
      <c r="D35" s="15"/>
      <c r="E35" s="15"/>
      <c r="F35" s="15"/>
      <c r="G35" s="15"/>
      <c r="H35" s="15"/>
      <c r="I35" s="16"/>
      <c r="J35" s="16">
        <f>J34*5.5%</f>
        <v>0</v>
      </c>
      <c r="K35" s="13"/>
    </row>
    <row r="36" spans="1:13" ht="39.950000000000003" customHeight="1" x14ac:dyDescent="0.4">
      <c r="A36" s="18" t="s">
        <v>60</v>
      </c>
      <c r="B36" s="15"/>
      <c r="C36" s="15"/>
      <c r="D36" s="15"/>
      <c r="E36" s="15"/>
      <c r="F36" s="15"/>
      <c r="G36" s="15"/>
      <c r="H36" s="15"/>
      <c r="I36" s="16"/>
      <c r="J36" s="16">
        <f>J34*5%</f>
        <v>0</v>
      </c>
      <c r="K36" s="13"/>
    </row>
    <row r="37" spans="1:13" ht="39.950000000000003" customHeight="1" x14ac:dyDescent="0.4">
      <c r="A37" s="26" t="s">
        <v>19</v>
      </c>
      <c r="B37" s="15"/>
      <c r="C37" s="15"/>
      <c r="D37" s="15"/>
      <c r="E37" s="15"/>
      <c r="F37" s="15"/>
      <c r="G37" s="15"/>
      <c r="H37" s="15"/>
      <c r="I37" s="15"/>
      <c r="J37" s="16">
        <f>J34+J35+J36</f>
        <v>0</v>
      </c>
      <c r="K37" s="13"/>
    </row>
    <row r="38" spans="1:13" ht="9.9499999999999993" customHeight="1" x14ac:dyDescent="0.4">
      <c r="A38" s="23"/>
      <c r="B38" s="24"/>
      <c r="C38" s="24"/>
      <c r="D38" s="24"/>
      <c r="E38" s="24"/>
      <c r="F38" s="24"/>
      <c r="G38" s="24"/>
      <c r="H38" s="24"/>
      <c r="I38" s="24"/>
      <c r="J38" s="25"/>
      <c r="K38" s="13"/>
    </row>
    <row r="39" spans="1:13" ht="48" customHeight="1" x14ac:dyDescent="0.25">
      <c r="A39" s="5" t="s">
        <v>23</v>
      </c>
      <c r="B39" s="19" t="s">
        <v>5</v>
      </c>
      <c r="C39" s="19" t="s">
        <v>6</v>
      </c>
      <c r="D39" s="19" t="s">
        <v>7</v>
      </c>
      <c r="E39" s="19" t="s">
        <v>8</v>
      </c>
      <c r="F39" s="19" t="s">
        <v>20</v>
      </c>
      <c r="G39" s="19" t="s">
        <v>10</v>
      </c>
      <c r="H39" s="19" t="s">
        <v>11</v>
      </c>
      <c r="I39" s="19" t="s">
        <v>21</v>
      </c>
      <c r="J39" s="19" t="s">
        <v>13</v>
      </c>
      <c r="K39" s="13"/>
    </row>
    <row r="40" spans="1:13" ht="39.950000000000003" customHeight="1" x14ac:dyDescent="0.4">
      <c r="A40" s="20" t="s">
        <v>24</v>
      </c>
      <c r="B40" s="15"/>
      <c r="C40" s="15"/>
      <c r="D40" s="15"/>
      <c r="E40" s="15"/>
      <c r="F40" s="15"/>
      <c r="G40" s="15"/>
      <c r="H40" s="15"/>
      <c r="I40" s="27">
        <v>10</v>
      </c>
      <c r="J40" s="27">
        <f>(B40+C40+D40+E40+F40+G40+H40)*I40</f>
        <v>0</v>
      </c>
      <c r="K40" s="13"/>
    </row>
    <row r="41" spans="1:13" ht="39.950000000000003" customHeight="1" x14ac:dyDescent="0.4">
      <c r="A41" s="19" t="s">
        <v>18</v>
      </c>
      <c r="B41" s="37"/>
      <c r="C41" s="34"/>
      <c r="D41" s="34"/>
      <c r="E41" s="34"/>
      <c r="F41" s="34"/>
      <c r="G41" s="34"/>
      <c r="H41" s="34"/>
      <c r="I41" s="35"/>
      <c r="J41" s="27">
        <f>SUM(J40:J40)</f>
        <v>0</v>
      </c>
      <c r="K41" s="13"/>
    </row>
    <row r="42" spans="1:13" ht="39.950000000000003" customHeight="1" x14ac:dyDescent="0.4">
      <c r="A42" s="21" t="s">
        <v>55</v>
      </c>
      <c r="B42" s="37"/>
      <c r="C42" s="34"/>
      <c r="D42" s="34"/>
      <c r="E42" s="34"/>
      <c r="F42" s="34"/>
      <c r="G42" s="34"/>
      <c r="H42" s="34"/>
      <c r="I42" s="35"/>
      <c r="J42" s="27">
        <f>J41*5.5%</f>
        <v>0</v>
      </c>
      <c r="K42" s="13"/>
    </row>
    <row r="43" spans="1:13" ht="39.950000000000003" customHeight="1" x14ac:dyDescent="0.4">
      <c r="A43" s="15" t="s">
        <v>22</v>
      </c>
      <c r="B43" s="6"/>
      <c r="C43" s="2"/>
      <c r="D43" s="2"/>
      <c r="E43" s="2"/>
      <c r="F43" s="2"/>
      <c r="G43" s="2"/>
      <c r="H43" s="2"/>
      <c r="I43" s="36"/>
      <c r="J43" s="27">
        <f>J41+J42</f>
        <v>0</v>
      </c>
      <c r="K43" s="13"/>
    </row>
    <row r="44" spans="1:13" ht="9.9499999999999993" customHeight="1" x14ac:dyDescent="0.25">
      <c r="A44" s="31"/>
      <c r="B44" s="32"/>
      <c r="C44" s="32"/>
      <c r="D44" s="32"/>
      <c r="E44" s="32"/>
      <c r="F44" s="32"/>
      <c r="G44" s="32"/>
      <c r="H44" s="32"/>
      <c r="I44" s="32"/>
      <c r="J44" s="33"/>
      <c r="K44" s="30"/>
      <c r="L44" s="30"/>
      <c r="M44" s="30"/>
    </row>
    <row r="45" spans="1:13" ht="39.950000000000003" customHeight="1" x14ac:dyDescent="0.25">
      <c r="A45" s="181" t="s">
        <v>30</v>
      </c>
      <c r="B45" s="182"/>
      <c r="C45" s="182"/>
      <c r="D45" s="182"/>
      <c r="E45" s="182"/>
      <c r="F45" s="182"/>
      <c r="G45" s="182"/>
      <c r="H45" s="182"/>
      <c r="I45" s="182"/>
      <c r="J45" s="183"/>
      <c r="K45" s="30"/>
      <c r="L45" s="30"/>
      <c r="M45" s="30"/>
    </row>
    <row r="46" spans="1:13" ht="39.950000000000003" customHeight="1" x14ac:dyDescent="0.25">
      <c r="A46" s="49" t="s">
        <v>62</v>
      </c>
      <c r="B46" s="19" t="s">
        <v>5</v>
      </c>
      <c r="C46" s="19" t="s">
        <v>6</v>
      </c>
      <c r="D46" s="19" t="s">
        <v>7</v>
      </c>
      <c r="E46" s="19" t="s">
        <v>8</v>
      </c>
      <c r="F46" s="19" t="s">
        <v>20</v>
      </c>
      <c r="G46" s="19" t="s">
        <v>10</v>
      </c>
      <c r="H46" s="19" t="s">
        <v>11</v>
      </c>
      <c r="I46" s="19" t="s">
        <v>25</v>
      </c>
      <c r="J46" s="19" t="s">
        <v>13</v>
      </c>
      <c r="K46" s="30"/>
      <c r="L46" s="30"/>
      <c r="M46" s="30"/>
    </row>
    <row r="47" spans="1:13" ht="39.950000000000003" customHeight="1" x14ac:dyDescent="0.4">
      <c r="A47" s="28" t="s">
        <v>66</v>
      </c>
      <c r="B47" s="15"/>
      <c r="C47" s="15"/>
      <c r="D47" s="15"/>
      <c r="E47" s="15"/>
      <c r="F47" s="15"/>
      <c r="G47" s="15"/>
      <c r="H47" s="15"/>
      <c r="I47" s="27">
        <v>40</v>
      </c>
      <c r="J47" s="27">
        <f>(B47+C47+D47+E47+F47+G47+H47)*I47</f>
        <v>0</v>
      </c>
      <c r="K47" s="30"/>
      <c r="L47" s="30"/>
      <c r="M47" s="30"/>
    </row>
    <row r="48" spans="1:13" ht="39.950000000000003" customHeight="1" x14ac:dyDescent="0.4">
      <c r="A48" s="28" t="s">
        <v>68</v>
      </c>
      <c r="B48" s="15"/>
      <c r="C48" s="15"/>
      <c r="D48" s="15"/>
      <c r="E48" s="15"/>
      <c r="F48" s="15"/>
      <c r="G48" s="15"/>
      <c r="H48" s="15"/>
      <c r="I48" s="27">
        <v>40</v>
      </c>
      <c r="J48" s="27">
        <f>(B48+C48+D48+E48+F48+G48+H48)*I48</f>
        <v>0</v>
      </c>
      <c r="K48" s="30"/>
      <c r="L48" s="30"/>
      <c r="M48" s="30"/>
    </row>
    <row r="49" spans="1:13" ht="39.950000000000003" customHeight="1" x14ac:dyDescent="0.4">
      <c r="A49" s="28" t="s">
        <v>69</v>
      </c>
      <c r="B49" s="15"/>
      <c r="C49" s="15"/>
      <c r="D49" s="15"/>
      <c r="E49" s="15"/>
      <c r="F49" s="15"/>
      <c r="G49" s="15"/>
      <c r="H49" s="15"/>
      <c r="I49" s="27">
        <v>40</v>
      </c>
      <c r="J49" s="27">
        <f>(B49+C49+D49+E49+F49+G49+H49)*I49</f>
        <v>0</v>
      </c>
      <c r="K49" s="30"/>
      <c r="L49" s="30"/>
      <c r="M49" s="30"/>
    </row>
    <row r="50" spans="1:13" ht="69" customHeight="1" x14ac:dyDescent="0.4">
      <c r="A50" s="28" t="s">
        <v>67</v>
      </c>
      <c r="B50" s="15"/>
      <c r="C50" s="15"/>
      <c r="D50" s="15"/>
      <c r="E50" s="15"/>
      <c r="F50" s="15"/>
      <c r="G50" s="15"/>
      <c r="H50" s="15"/>
      <c r="I50" s="27">
        <v>0</v>
      </c>
      <c r="J50" s="27"/>
      <c r="K50" s="30"/>
      <c r="L50" s="30"/>
      <c r="M50" s="30"/>
    </row>
    <row r="51" spans="1:13" ht="39.950000000000003" customHeight="1" x14ac:dyDescent="0.4">
      <c r="A51" s="97" t="s">
        <v>18</v>
      </c>
      <c r="B51" s="86"/>
      <c r="C51" s="87"/>
      <c r="D51" s="87"/>
      <c r="E51" s="87"/>
      <c r="F51" s="87"/>
      <c r="G51" s="87"/>
      <c r="H51" s="87"/>
      <c r="I51" s="88"/>
      <c r="J51" s="91">
        <f>SUM(J47:J50)</f>
        <v>0</v>
      </c>
      <c r="K51" s="30"/>
      <c r="L51" s="30"/>
      <c r="M51" s="30"/>
    </row>
    <row r="52" spans="1:13" ht="39.950000000000003" customHeight="1" x14ac:dyDescent="0.4">
      <c r="A52" s="89" t="s">
        <v>34</v>
      </c>
      <c r="B52" s="86"/>
      <c r="C52" s="87"/>
      <c r="D52" s="87"/>
      <c r="E52" s="87"/>
      <c r="F52" s="87"/>
      <c r="G52" s="87"/>
      <c r="H52" s="87"/>
      <c r="I52" s="87"/>
      <c r="J52" s="90">
        <f>SUM(J51)</f>
        <v>0</v>
      </c>
      <c r="K52" s="30"/>
      <c r="L52" s="30"/>
      <c r="M52" s="30"/>
    </row>
    <row r="53" spans="1:13" ht="9.9499999999999993" customHeight="1" x14ac:dyDescent="0.4">
      <c r="A53" s="38"/>
      <c r="B53" s="39"/>
      <c r="C53" s="39"/>
      <c r="D53" s="39"/>
      <c r="E53" s="39"/>
      <c r="F53" s="39"/>
      <c r="G53" s="39"/>
      <c r="H53" s="39"/>
      <c r="I53" s="40"/>
      <c r="J53" s="40"/>
      <c r="K53" s="30"/>
      <c r="L53" s="30"/>
      <c r="M53" s="30"/>
    </row>
    <row r="54" spans="1:13" ht="42.75" hidden="1" customHeight="1" x14ac:dyDescent="0.25">
      <c r="A54" s="173"/>
      <c r="B54" s="174"/>
      <c r="C54" s="174"/>
      <c r="D54" s="174"/>
      <c r="E54" s="174"/>
      <c r="F54" s="174"/>
      <c r="G54" s="174"/>
      <c r="H54" s="174"/>
      <c r="I54" s="174"/>
      <c r="J54" s="175"/>
      <c r="K54" s="30"/>
      <c r="L54" s="30"/>
      <c r="M54" s="30"/>
    </row>
    <row r="55" spans="1:13" ht="9.9499999999999993" customHeight="1" x14ac:dyDescent="0.4">
      <c r="A55" s="41"/>
      <c r="B55" s="42"/>
      <c r="C55" s="42"/>
      <c r="D55" s="42"/>
      <c r="E55" s="42"/>
      <c r="F55" s="42"/>
      <c r="G55" s="42"/>
      <c r="H55" s="42"/>
      <c r="I55" s="43"/>
      <c r="J55" s="44"/>
      <c r="K55" s="30"/>
      <c r="L55" s="30"/>
      <c r="M55" s="30"/>
    </row>
    <row r="56" spans="1:13" ht="31.5" customHeight="1" x14ac:dyDescent="0.25">
      <c r="A56" s="129" t="s">
        <v>31</v>
      </c>
      <c r="B56" s="130"/>
      <c r="C56" s="130"/>
      <c r="D56" s="130"/>
      <c r="E56" s="130"/>
      <c r="F56" s="130"/>
      <c r="G56" s="130"/>
      <c r="H56" s="130"/>
      <c r="I56" s="130"/>
      <c r="J56" s="131"/>
      <c r="K56" s="30"/>
      <c r="L56" s="30"/>
      <c r="M56" s="30"/>
    </row>
    <row r="57" spans="1:13" ht="39.950000000000003" customHeight="1" x14ac:dyDescent="0.25">
      <c r="A57" s="20" t="s">
        <v>27</v>
      </c>
      <c r="B57" s="19" t="s">
        <v>5</v>
      </c>
      <c r="C57" s="19" t="s">
        <v>6</v>
      </c>
      <c r="D57" s="19" t="s">
        <v>7</v>
      </c>
      <c r="E57" s="19" t="s">
        <v>8</v>
      </c>
      <c r="F57" s="19" t="s">
        <v>20</v>
      </c>
      <c r="G57" s="19" t="s">
        <v>10</v>
      </c>
      <c r="H57" s="19" t="s">
        <v>11</v>
      </c>
      <c r="I57" s="19" t="s">
        <v>25</v>
      </c>
      <c r="J57" s="19" t="s">
        <v>13</v>
      </c>
      <c r="K57" s="30"/>
      <c r="L57" s="30"/>
      <c r="M57" s="30"/>
    </row>
    <row r="58" spans="1:13" ht="39.950000000000003" customHeight="1" x14ac:dyDescent="0.4">
      <c r="A58" s="20" t="s">
        <v>26</v>
      </c>
      <c r="B58" s="15"/>
      <c r="C58" s="15"/>
      <c r="D58" s="15"/>
      <c r="E58" s="15"/>
      <c r="F58" s="15"/>
      <c r="G58" s="15"/>
      <c r="H58" s="15"/>
      <c r="I58" s="27">
        <v>80</v>
      </c>
      <c r="J58" s="27">
        <f>(B58+C58+D58+E58+F58+G58+H58)*I58</f>
        <v>0</v>
      </c>
      <c r="K58" s="30"/>
      <c r="L58" s="30"/>
      <c r="M58" s="30"/>
    </row>
    <row r="59" spans="1:13" ht="39.950000000000003" customHeight="1" x14ac:dyDescent="0.4">
      <c r="A59" s="20" t="s">
        <v>64</v>
      </c>
      <c r="B59" s="15"/>
      <c r="C59" s="15"/>
      <c r="D59" s="15"/>
      <c r="E59" s="15"/>
      <c r="F59" s="15"/>
      <c r="G59" s="15"/>
      <c r="H59" s="15"/>
      <c r="I59" s="27">
        <v>70</v>
      </c>
      <c r="J59" s="27">
        <f>(B59+C59+D59+E59+F59+G59+H59)*I59</f>
        <v>0</v>
      </c>
      <c r="K59" s="30"/>
      <c r="L59" s="30"/>
      <c r="M59" s="30"/>
    </row>
    <row r="60" spans="1:13" ht="39.950000000000003" customHeight="1" x14ac:dyDescent="0.4">
      <c r="A60" s="20" t="s">
        <v>65</v>
      </c>
      <c r="B60" s="15"/>
      <c r="C60" s="15"/>
      <c r="D60" s="15"/>
      <c r="E60" s="15"/>
      <c r="F60" s="15"/>
      <c r="G60" s="15"/>
      <c r="H60" s="15"/>
      <c r="I60" s="27">
        <v>60</v>
      </c>
      <c r="J60" s="27">
        <f>(B60+C60+D60+E60+F60+G60+H60)*I60</f>
        <v>0</v>
      </c>
      <c r="K60" s="30"/>
      <c r="L60" s="30"/>
      <c r="M60" s="30"/>
    </row>
    <row r="61" spans="1:13" ht="57.75" customHeight="1" x14ac:dyDescent="0.4">
      <c r="A61" s="20" t="s">
        <v>85</v>
      </c>
      <c r="B61" s="15"/>
      <c r="C61" s="15"/>
      <c r="D61" s="15"/>
      <c r="E61" s="15"/>
      <c r="F61" s="15"/>
      <c r="G61" s="15"/>
      <c r="H61" s="15"/>
      <c r="I61" s="92">
        <v>180</v>
      </c>
      <c r="J61" s="27">
        <f>(B61+C61+D61+E61+F61+G61+H61)*I61</f>
        <v>0</v>
      </c>
      <c r="K61" s="30"/>
      <c r="L61" s="30"/>
      <c r="M61" s="30"/>
    </row>
    <row r="62" spans="1:13" ht="104.25" customHeight="1" x14ac:dyDescent="0.4">
      <c r="A62" s="93" t="s">
        <v>81</v>
      </c>
      <c r="B62" s="34"/>
      <c r="C62" s="34"/>
      <c r="D62" s="34"/>
      <c r="E62" s="34"/>
      <c r="F62" s="34"/>
      <c r="G62" s="34"/>
      <c r="H62" s="34"/>
      <c r="I62" s="95">
        <v>15</v>
      </c>
      <c r="J62" s="35">
        <f>SUM(B62+C62+D62+E62+F62+G62+H62)*I62</f>
        <v>0</v>
      </c>
      <c r="K62" s="30"/>
      <c r="L62" s="30"/>
      <c r="M62" s="30"/>
    </row>
    <row r="63" spans="1:13" ht="104.25" customHeight="1" x14ac:dyDescent="0.4">
      <c r="A63" s="93" t="s">
        <v>72</v>
      </c>
      <c r="B63" s="34"/>
      <c r="C63" s="34"/>
      <c r="D63" s="34"/>
      <c r="E63" s="34"/>
      <c r="F63" s="34"/>
      <c r="G63" s="34"/>
      <c r="H63" s="34"/>
      <c r="I63" s="94">
        <v>50</v>
      </c>
      <c r="J63" s="35">
        <f>SUM(B63+C63+D63+E63+F63+G63+H63)*I63</f>
        <v>0</v>
      </c>
      <c r="K63" s="30"/>
      <c r="L63" s="30"/>
      <c r="M63" s="30"/>
    </row>
    <row r="64" spans="1:13" ht="104.25" customHeight="1" x14ac:dyDescent="0.4">
      <c r="A64" s="93" t="s">
        <v>76</v>
      </c>
      <c r="B64" s="34"/>
      <c r="C64" s="34"/>
      <c r="D64" s="34"/>
      <c r="E64" s="34"/>
      <c r="F64" s="34"/>
      <c r="G64" s="34"/>
      <c r="H64" s="34"/>
      <c r="I64" s="94">
        <v>25</v>
      </c>
      <c r="J64" s="35"/>
      <c r="K64" s="30"/>
      <c r="L64" s="30"/>
      <c r="M64" s="30"/>
    </row>
    <row r="65" spans="1:33" ht="75.75" customHeight="1" x14ac:dyDescent="0.4">
      <c r="A65" s="98" t="s">
        <v>18</v>
      </c>
      <c r="B65" s="34"/>
      <c r="C65" s="34"/>
      <c r="D65" s="34"/>
      <c r="E65" s="34"/>
      <c r="F65" s="34"/>
      <c r="G65" s="34"/>
      <c r="H65" s="34"/>
      <c r="I65" s="94"/>
      <c r="J65" s="96">
        <f>SUM(J58:J63)</f>
        <v>0</v>
      </c>
      <c r="K65" s="30"/>
      <c r="L65" s="30"/>
      <c r="M65" s="30"/>
    </row>
    <row r="66" spans="1:33" ht="78" customHeight="1" x14ac:dyDescent="0.4">
      <c r="A66" s="93" t="s">
        <v>19</v>
      </c>
      <c r="B66" s="34"/>
      <c r="C66" s="34"/>
      <c r="D66" s="34"/>
      <c r="E66" s="34"/>
      <c r="F66" s="34"/>
      <c r="G66" s="34"/>
      <c r="H66" s="34"/>
      <c r="I66" s="94"/>
      <c r="J66" s="96">
        <f>SUM(J65)</f>
        <v>0</v>
      </c>
      <c r="K66" s="30"/>
      <c r="L66" s="30"/>
      <c r="M66" s="30"/>
    </row>
    <row r="67" spans="1:33" ht="9.9499999999999993" customHeight="1" x14ac:dyDescent="0.5">
      <c r="A67" s="45">
        <v>1</v>
      </c>
      <c r="B67" s="46"/>
      <c r="C67" s="46"/>
      <c r="D67" s="46"/>
      <c r="E67" s="46"/>
      <c r="F67" s="46"/>
      <c r="G67" s="46"/>
      <c r="H67" s="46"/>
      <c r="I67" s="47"/>
      <c r="J67" s="48"/>
      <c r="K67" s="30"/>
      <c r="L67" s="30"/>
      <c r="M67" s="30"/>
    </row>
    <row r="68" spans="1:33" ht="39.950000000000003" customHeight="1" x14ac:dyDescent="0.25">
      <c r="A68" s="132" t="s">
        <v>32</v>
      </c>
      <c r="B68" s="133"/>
      <c r="C68" s="133"/>
      <c r="D68" s="133"/>
      <c r="E68" s="133"/>
      <c r="F68" s="133"/>
      <c r="G68" s="133"/>
      <c r="H68" s="133"/>
      <c r="I68" s="133"/>
      <c r="J68" s="134"/>
      <c r="K68" s="30"/>
      <c r="L68" s="30"/>
      <c r="M68" s="30"/>
    </row>
    <row r="69" spans="1:33" ht="87.75" customHeight="1" x14ac:dyDescent="0.4">
      <c r="A69" s="54" t="s">
        <v>54</v>
      </c>
      <c r="B69" s="15"/>
      <c r="C69" s="15"/>
      <c r="D69" s="15"/>
      <c r="E69" s="15"/>
      <c r="F69" s="15"/>
      <c r="G69" s="15"/>
      <c r="H69" s="15"/>
      <c r="I69" s="27">
        <v>500</v>
      </c>
      <c r="J69" s="27">
        <f>SUM(B69+C69+D69+E69+F69+G69+H69)*I69</f>
        <v>0</v>
      </c>
      <c r="K69" s="30"/>
      <c r="L69" s="30"/>
      <c r="M69" s="30"/>
      <c r="AG69" t="s">
        <v>61</v>
      </c>
    </row>
    <row r="70" spans="1:33" ht="111" customHeight="1" x14ac:dyDescent="0.4">
      <c r="A70" s="54" t="s">
        <v>77</v>
      </c>
      <c r="B70" s="15"/>
      <c r="C70" s="15"/>
      <c r="D70" s="15"/>
      <c r="E70" s="15"/>
      <c r="F70" s="15"/>
      <c r="G70" s="15"/>
      <c r="H70" s="15"/>
      <c r="I70" s="99">
        <v>600</v>
      </c>
      <c r="J70" s="27">
        <f>SUM(B70,C70,D70,E70,F70,G70,H70)*I70</f>
        <v>0</v>
      </c>
      <c r="K70" s="30"/>
      <c r="L70" s="30"/>
      <c r="M70" s="30"/>
    </row>
    <row r="71" spans="1:33" ht="107.25" customHeight="1" x14ac:dyDescent="0.4">
      <c r="A71" s="54" t="s">
        <v>75</v>
      </c>
      <c r="B71" s="15"/>
      <c r="C71" s="15"/>
      <c r="D71" s="15"/>
      <c r="E71" s="15"/>
      <c r="F71" s="15"/>
      <c r="G71" s="15"/>
      <c r="H71" s="15"/>
      <c r="I71" s="27">
        <v>800</v>
      </c>
      <c r="J71" s="27">
        <f>SUM(B71+C71+D71+E71+F71+G71+H71)*I71</f>
        <v>0</v>
      </c>
      <c r="K71" s="30"/>
      <c r="L71" s="30"/>
      <c r="M71" s="30"/>
    </row>
    <row r="72" spans="1:33" ht="9.9499999999999993" customHeight="1" x14ac:dyDescent="0.5">
      <c r="A72" s="50"/>
      <c r="B72" s="51"/>
      <c r="C72" s="51"/>
      <c r="D72" s="51"/>
      <c r="E72" s="51"/>
      <c r="F72" s="51"/>
      <c r="G72" s="51"/>
      <c r="H72" s="51"/>
      <c r="I72" s="52"/>
      <c r="J72" s="53"/>
      <c r="K72" s="30"/>
      <c r="L72" s="30"/>
      <c r="M72" s="30"/>
    </row>
    <row r="73" spans="1:33" s="56" customFormat="1" ht="39.950000000000003" customHeight="1" x14ac:dyDescent="0.4">
      <c r="A73" s="138" t="s">
        <v>33</v>
      </c>
      <c r="B73" s="139"/>
      <c r="C73" s="139"/>
      <c r="D73" s="139"/>
      <c r="E73" s="139"/>
      <c r="F73" s="139"/>
      <c r="G73" s="139"/>
      <c r="H73" s="139"/>
      <c r="I73" s="139"/>
      <c r="J73" s="140"/>
      <c r="K73" s="55"/>
      <c r="L73" s="55"/>
      <c r="M73" s="55"/>
    </row>
    <row r="74" spans="1:33" ht="288" customHeight="1" x14ac:dyDescent="0.4">
      <c r="A74" s="29" t="s">
        <v>74</v>
      </c>
      <c r="B74" s="15"/>
      <c r="C74" s="15"/>
      <c r="D74" s="15"/>
      <c r="E74" s="15"/>
      <c r="F74" s="15"/>
      <c r="G74" s="15"/>
      <c r="H74" s="15"/>
      <c r="I74" s="27"/>
      <c r="J74" s="27"/>
      <c r="K74" s="30"/>
      <c r="L74" s="30"/>
      <c r="M74" s="30"/>
    </row>
    <row r="75" spans="1:33" ht="119.25" customHeight="1" x14ac:dyDescent="0.4">
      <c r="A75" s="100" t="s">
        <v>84</v>
      </c>
      <c r="B75" s="15"/>
      <c r="C75" s="15"/>
      <c r="D75" s="15"/>
      <c r="E75" s="15"/>
      <c r="F75" s="15"/>
      <c r="G75" s="15"/>
      <c r="H75" s="15"/>
      <c r="I75" s="27"/>
      <c r="J75" s="27"/>
      <c r="K75" s="30"/>
      <c r="L75" s="30"/>
      <c r="M75" s="30"/>
    </row>
    <row r="76" spans="1:33" ht="231" customHeight="1" x14ac:dyDescent="0.7">
      <c r="A76" s="135"/>
      <c r="B76" s="136"/>
      <c r="C76" s="136"/>
      <c r="D76" s="136"/>
      <c r="E76" s="136"/>
      <c r="F76" s="136"/>
      <c r="G76" s="136"/>
      <c r="H76" s="136"/>
      <c r="I76" s="136"/>
      <c r="J76" s="137"/>
      <c r="K76" s="30"/>
      <c r="L76" s="30"/>
      <c r="M76" s="30"/>
    </row>
    <row r="77" spans="1:33" ht="45.75" customHeight="1" x14ac:dyDescent="0.7">
      <c r="A77" s="84"/>
      <c r="B77" s="82"/>
      <c r="C77" s="85" t="s">
        <v>61</v>
      </c>
      <c r="D77" s="82"/>
      <c r="E77" s="82"/>
      <c r="F77" s="82"/>
      <c r="G77" s="82"/>
      <c r="H77" s="82"/>
      <c r="I77" s="82"/>
      <c r="J77" s="83"/>
      <c r="K77" s="30"/>
      <c r="L77" s="30"/>
      <c r="M77" s="30"/>
    </row>
    <row r="78" spans="1:33" ht="39.950000000000003" customHeight="1" x14ac:dyDescent="0.25">
      <c r="A78" s="138" t="s">
        <v>35</v>
      </c>
      <c r="B78" s="139"/>
      <c r="C78" s="139"/>
      <c r="D78" s="139"/>
      <c r="E78" s="139"/>
      <c r="F78" s="139"/>
      <c r="G78" s="139"/>
      <c r="H78" s="139"/>
      <c r="I78" s="139"/>
      <c r="J78" s="140"/>
      <c r="K78" s="30"/>
      <c r="L78" s="30"/>
      <c r="M78" s="30"/>
    </row>
    <row r="79" spans="1:33" ht="39.950000000000003" customHeight="1" x14ac:dyDescent="0.25">
      <c r="A79" s="20"/>
      <c r="B79" s="141" t="s">
        <v>36</v>
      </c>
      <c r="C79" s="142"/>
      <c r="D79" s="143"/>
      <c r="E79" s="144">
        <f>J24</f>
        <v>0</v>
      </c>
      <c r="F79" s="145">
        <f>N27</f>
        <v>0</v>
      </c>
      <c r="G79" s="146"/>
      <c r="H79" s="147"/>
      <c r="I79" s="147"/>
      <c r="J79" s="148"/>
      <c r="K79" s="30"/>
      <c r="L79" s="30"/>
      <c r="M79" s="30"/>
    </row>
    <row r="80" spans="1:33" ht="39.950000000000003" customHeight="1" x14ac:dyDescent="0.25">
      <c r="A80" s="20"/>
      <c r="B80" s="141" t="s">
        <v>37</v>
      </c>
      <c r="C80" s="142"/>
      <c r="D80" s="143"/>
      <c r="E80" s="144">
        <f>SUM(J34)</f>
        <v>0</v>
      </c>
      <c r="F80" s="145"/>
      <c r="G80" s="146"/>
      <c r="H80" s="147"/>
      <c r="I80" s="147"/>
      <c r="J80" s="148"/>
      <c r="K80" s="30"/>
      <c r="L80" s="30"/>
      <c r="M80" s="30"/>
    </row>
    <row r="81" spans="1:13" ht="39.950000000000003" customHeight="1" x14ac:dyDescent="0.25">
      <c r="A81" s="20"/>
      <c r="B81" s="141" t="s">
        <v>38</v>
      </c>
      <c r="C81" s="142"/>
      <c r="D81" s="143"/>
      <c r="E81" s="144">
        <f>J41</f>
        <v>0</v>
      </c>
      <c r="F81" s="145">
        <f>N43</f>
        <v>0</v>
      </c>
      <c r="G81" s="146"/>
      <c r="H81" s="147"/>
      <c r="I81" s="147"/>
      <c r="J81" s="148"/>
      <c r="K81" s="30"/>
      <c r="L81" s="30"/>
      <c r="M81" s="30"/>
    </row>
    <row r="82" spans="1:13" ht="39.950000000000003" customHeight="1" x14ac:dyDescent="0.25">
      <c r="A82" s="20"/>
      <c r="B82" s="141" t="s">
        <v>39</v>
      </c>
      <c r="C82" s="142"/>
      <c r="D82" s="143"/>
      <c r="E82" s="144">
        <f>J51</f>
        <v>0</v>
      </c>
      <c r="F82" s="145" t="e">
        <f>#REF!</f>
        <v>#REF!</v>
      </c>
      <c r="G82" s="146"/>
      <c r="H82" s="147"/>
      <c r="I82" s="147"/>
      <c r="J82" s="148"/>
      <c r="K82" s="30"/>
      <c r="L82" s="30"/>
      <c r="M82" s="30"/>
    </row>
    <row r="83" spans="1:13" ht="39.950000000000003" customHeight="1" x14ac:dyDescent="0.25">
      <c r="A83" s="20"/>
      <c r="B83" s="141" t="s">
        <v>31</v>
      </c>
      <c r="C83" s="142"/>
      <c r="D83" s="143"/>
      <c r="E83" s="144">
        <f>SUM(J58+J59+J60+J61+J62+J63+J69+J71+J74)</f>
        <v>0</v>
      </c>
      <c r="F83" s="145">
        <f>N75</f>
        <v>0</v>
      </c>
      <c r="G83" s="146"/>
      <c r="H83" s="147"/>
      <c r="I83" s="147"/>
      <c r="J83" s="148"/>
      <c r="K83" s="30"/>
      <c r="L83" s="30"/>
      <c r="M83" s="30"/>
    </row>
    <row r="84" spans="1:13" ht="9.9499999999999993" customHeight="1" x14ac:dyDescent="0.45">
      <c r="A84" s="57"/>
      <c r="B84" s="58"/>
      <c r="C84" s="58"/>
      <c r="D84" s="58"/>
      <c r="E84" s="58"/>
      <c r="F84" s="58"/>
      <c r="G84" s="58"/>
      <c r="H84" s="58"/>
      <c r="I84" s="60"/>
      <c r="J84" s="61"/>
      <c r="K84" s="30"/>
      <c r="L84" s="30"/>
      <c r="M84" s="30"/>
    </row>
    <row r="85" spans="1:13" ht="39.950000000000003" customHeight="1" x14ac:dyDescent="0.25">
      <c r="A85" s="152" t="s">
        <v>58</v>
      </c>
      <c r="B85" s="153"/>
      <c r="C85" s="153"/>
      <c r="D85" s="153"/>
      <c r="E85" s="153"/>
      <c r="F85" s="153"/>
      <c r="G85" s="153"/>
      <c r="H85" s="153"/>
      <c r="I85" s="154"/>
      <c r="K85" s="30"/>
      <c r="L85" s="30"/>
      <c r="M85" s="30"/>
    </row>
    <row r="86" spans="1:13" ht="39.950000000000003" customHeight="1" x14ac:dyDescent="0.25">
      <c r="A86" s="59" t="s">
        <v>40</v>
      </c>
      <c r="B86" s="17"/>
      <c r="C86" s="17"/>
      <c r="D86" s="17"/>
      <c r="E86" s="17"/>
      <c r="F86" s="17"/>
      <c r="G86" s="17"/>
      <c r="H86" s="17"/>
      <c r="I86" s="66"/>
      <c r="J86" s="66">
        <f>SUM(E79+E80+E81+E82+E83)</f>
        <v>0</v>
      </c>
      <c r="K86" s="30"/>
      <c r="L86" s="30"/>
      <c r="M86" s="30"/>
    </row>
    <row r="87" spans="1:13" ht="39.950000000000003" customHeight="1" x14ac:dyDescent="0.25">
      <c r="A87" s="67" t="s">
        <v>41</v>
      </c>
      <c r="B87" s="17"/>
      <c r="C87" s="17"/>
      <c r="D87" s="17"/>
      <c r="E87" s="17"/>
      <c r="F87" s="17"/>
      <c r="G87" s="17"/>
      <c r="H87" s="17"/>
      <c r="I87" s="66"/>
      <c r="J87" s="66">
        <f>SUM(J25+J35+J36+J42)</f>
        <v>0</v>
      </c>
      <c r="K87" s="30"/>
      <c r="L87" s="30"/>
      <c r="M87" s="30"/>
    </row>
    <row r="88" spans="1:13" ht="39.950000000000003" customHeight="1" x14ac:dyDescent="0.25">
      <c r="A88" s="59" t="s">
        <v>42</v>
      </c>
      <c r="B88" s="17"/>
      <c r="C88" s="17"/>
      <c r="D88" s="17"/>
      <c r="E88" s="17"/>
      <c r="F88" s="17"/>
      <c r="G88" s="17"/>
      <c r="H88" s="17"/>
      <c r="I88" s="66"/>
      <c r="J88" s="66">
        <f>SUM(J87,J86)</f>
        <v>0</v>
      </c>
      <c r="K88" s="30"/>
      <c r="L88" s="30"/>
      <c r="M88" s="30"/>
    </row>
    <row r="89" spans="1:13" ht="9.9499999999999993" customHeight="1" x14ac:dyDescent="0.4">
      <c r="A89" s="62"/>
      <c r="B89" s="63"/>
      <c r="C89" s="63"/>
      <c r="D89" s="63"/>
      <c r="E89" s="63"/>
      <c r="F89" s="63"/>
      <c r="G89" s="63"/>
      <c r="H89" s="63"/>
      <c r="I89" s="64"/>
      <c r="J89" s="65"/>
      <c r="K89" s="30"/>
      <c r="L89" s="30"/>
      <c r="M89" s="30"/>
    </row>
    <row r="90" spans="1:13" ht="94.5" customHeight="1" x14ac:dyDescent="0.25">
      <c r="A90" s="18" t="s">
        <v>44</v>
      </c>
      <c r="B90" s="17"/>
      <c r="C90" s="17"/>
      <c r="D90" s="17"/>
      <c r="E90" s="17"/>
      <c r="F90" s="17"/>
      <c r="G90" s="17"/>
      <c r="H90" s="17"/>
      <c r="I90" s="66"/>
      <c r="J90" s="66">
        <f>SUM(J88)/2</f>
        <v>0</v>
      </c>
      <c r="K90" s="30"/>
      <c r="L90" s="30"/>
      <c r="M90" s="30"/>
    </row>
    <row r="91" spans="1:13" ht="4.5" customHeight="1" x14ac:dyDescent="0.25">
      <c r="A91" s="155"/>
      <c r="B91" s="156"/>
      <c r="C91" s="156"/>
      <c r="D91" s="156"/>
      <c r="E91" s="156"/>
      <c r="F91" s="156"/>
      <c r="G91" s="156"/>
      <c r="H91" s="156"/>
      <c r="I91" s="156"/>
      <c r="J91" s="157"/>
      <c r="K91" s="30"/>
      <c r="L91" s="30"/>
      <c r="M91" s="30"/>
    </row>
    <row r="92" spans="1:13" ht="9.9499999999999993" customHeight="1" x14ac:dyDescent="0.4">
      <c r="A92" s="158"/>
      <c r="B92" s="159"/>
      <c r="C92" s="159"/>
      <c r="D92" s="159"/>
      <c r="E92" s="159"/>
      <c r="F92" s="159"/>
      <c r="G92" s="159"/>
      <c r="H92" s="159"/>
      <c r="I92" s="159"/>
      <c r="J92" s="160"/>
      <c r="K92" s="30"/>
      <c r="L92" s="30"/>
      <c r="M92" s="30"/>
    </row>
    <row r="93" spans="1:13" ht="33.950000000000003" customHeight="1" x14ac:dyDescent="0.25">
      <c r="A93" s="161"/>
      <c r="B93" s="162"/>
      <c r="C93" s="162"/>
      <c r="D93" s="162"/>
      <c r="E93" s="162"/>
      <c r="F93" s="162"/>
      <c r="G93" s="162"/>
      <c r="H93" s="162"/>
      <c r="I93" s="162"/>
      <c r="J93" s="163"/>
      <c r="K93" s="30"/>
      <c r="L93" s="30"/>
      <c r="M93" s="30"/>
    </row>
    <row r="94" spans="1:13" ht="18.75" customHeight="1" x14ac:dyDescent="0.25">
      <c r="A94" s="164"/>
      <c r="B94" s="165"/>
      <c r="C94" s="165"/>
      <c r="D94" s="165"/>
      <c r="E94" s="165"/>
      <c r="F94" s="165"/>
      <c r="G94" s="165"/>
      <c r="H94" s="165"/>
      <c r="I94" s="165"/>
      <c r="J94" s="166"/>
      <c r="K94" s="30"/>
      <c r="L94" s="30"/>
      <c r="M94" s="30"/>
    </row>
    <row r="95" spans="1:13" ht="112.5" customHeight="1" thickBot="1" x14ac:dyDescent="0.3">
      <c r="A95" s="68"/>
      <c r="B95" s="69"/>
      <c r="C95" s="69"/>
      <c r="D95" s="69"/>
      <c r="E95" s="69"/>
      <c r="F95" s="149"/>
      <c r="G95" s="149"/>
      <c r="H95" s="149"/>
      <c r="I95" s="149"/>
      <c r="J95" s="150"/>
      <c r="K95" s="30"/>
      <c r="L95" s="30"/>
      <c r="M95" s="30"/>
    </row>
    <row r="96" spans="1:13" ht="34.5" customHeight="1" x14ac:dyDescent="0.25">
      <c r="A96" s="71"/>
      <c r="B96" s="70"/>
      <c r="C96" s="70"/>
      <c r="D96" s="70"/>
      <c r="E96" s="70"/>
      <c r="F96" s="151"/>
      <c r="G96" s="151"/>
      <c r="H96" s="151"/>
      <c r="I96" s="151"/>
      <c r="J96" s="151"/>
      <c r="K96" s="30"/>
      <c r="L96" s="30"/>
      <c r="M96" s="30"/>
    </row>
    <row r="119" hidden="1" x14ac:dyDescent="0.25"/>
  </sheetData>
  <mergeCells count="51">
    <mergeCell ref="A54:J54"/>
    <mergeCell ref="B16:D16"/>
    <mergeCell ref="F15:J15"/>
    <mergeCell ref="B11:D11"/>
    <mergeCell ref="B12:D12"/>
    <mergeCell ref="B13:D13"/>
    <mergeCell ref="B14:D14"/>
    <mergeCell ref="B15:D15"/>
    <mergeCell ref="A45:J45"/>
    <mergeCell ref="A18:J18"/>
    <mergeCell ref="A28:J28"/>
    <mergeCell ref="B9:D9"/>
    <mergeCell ref="B10:D10"/>
    <mergeCell ref="F9:J9"/>
    <mergeCell ref="F10:J10"/>
    <mergeCell ref="F11:J11"/>
    <mergeCell ref="F96:J96"/>
    <mergeCell ref="G83:J83"/>
    <mergeCell ref="A85:I85"/>
    <mergeCell ref="A91:J91"/>
    <mergeCell ref="A92:J92"/>
    <mergeCell ref="A93:J94"/>
    <mergeCell ref="B83:D83"/>
    <mergeCell ref="E83:F83"/>
    <mergeCell ref="G79:J79"/>
    <mergeCell ref="G80:J80"/>
    <mergeCell ref="G81:J81"/>
    <mergeCell ref="G82:J82"/>
    <mergeCell ref="F95:J95"/>
    <mergeCell ref="B79:D79"/>
    <mergeCell ref="B80:D80"/>
    <mergeCell ref="B81:D81"/>
    <mergeCell ref="B82:D82"/>
    <mergeCell ref="E79:F79"/>
    <mergeCell ref="E82:F82"/>
    <mergeCell ref="E81:F81"/>
    <mergeCell ref="E80:F80"/>
    <mergeCell ref="A56:J56"/>
    <mergeCell ref="A68:J68"/>
    <mergeCell ref="A76:J76"/>
    <mergeCell ref="A73:J73"/>
    <mergeCell ref="A78:J78"/>
    <mergeCell ref="E1:J5"/>
    <mergeCell ref="A8:J8"/>
    <mergeCell ref="A6:J6"/>
    <mergeCell ref="A7:J7"/>
    <mergeCell ref="A1:D1"/>
    <mergeCell ref="A2:D2"/>
    <mergeCell ref="A3:D3"/>
    <mergeCell ref="A4:D4"/>
    <mergeCell ref="A5:D5"/>
  </mergeCells>
  <pageMargins left="0.5" right="0.5" top="0.5" bottom="0.5" header="0.3" footer="0.3"/>
  <pageSetup scale="49" orientation="portrait" horizontalDpi="360" verticalDpi="360" r:id="rId1"/>
  <headerFooter>
    <oddFooter>&amp;L&amp;"Arial Black,Regular"&amp;12CAMP NORWESCA&amp;C&amp;"Arial Black,Regular"&amp;12&amp;D&amp;R&amp;"Arial Black,Regular"&amp;12&amp;P</oddFooter>
  </headerFooter>
  <rowBreaks count="2" manualBreakCount="2">
    <brk id="35" max="16383" man="1"/>
    <brk id="54" max="16383" man="1"/>
  </rowBreaks>
  <ignoredErrors>
    <ignoredError sqref="J7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norwesca</dc:creator>
  <cp:lastModifiedBy>Camp Norwesca</cp:lastModifiedBy>
  <cp:lastPrinted>2023-10-03T16:17:09Z</cp:lastPrinted>
  <dcterms:created xsi:type="dcterms:W3CDTF">2015-03-05T17:53:19Z</dcterms:created>
  <dcterms:modified xsi:type="dcterms:W3CDTF">2024-01-23T17:42:13Z</dcterms:modified>
</cp:coreProperties>
</file>